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88" documentId="120_S{2AC9BD13-BADA-5192-A53E-5A8FF88502F6}" xr6:coauthVersionLast="47" xr6:coauthVersionMax="47" xr10:uidLastSave="{C0C0B91B-5702-4B8C-92B7-9C3B8D04E563}"/>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G8" i="4"/>
  <c r="G9" i="4"/>
  <c r="G10" i="4"/>
  <c r="G11" i="4"/>
  <c r="G12" i="4"/>
  <c r="G13" i="4"/>
  <c r="G14"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G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<sst xmlns="http://schemas.openxmlformats.org/spreadsheetml/2006/main" count="180299" uniqueCount="39134">
  <si>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</si>
  <si>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</si>
  <si>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</si>
  <si>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</si>
  <si>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</si>
  <si>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</si>
  <si>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</si>
  <si>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</si>
  <si>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</si>
  <si>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</si>
  <si>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</si>
  <si>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</si>
  <si>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</si>
  <si>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</si>
  <si>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</si>
  <si>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</si>
  <si>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</si>
  <si>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</si>
  <si>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</si>
  <si>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</si>
  <si>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</si>
  <si>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</si>
  <si>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</si>
  <si>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</si>
  <si>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</si>
  <si>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</si>
  <si>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</si>
  <si>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</si>
  <si>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</si>
  <si>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</si>
  <si>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</si>
  <si>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</si>
  <si>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</si>
  <si>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</si>
  <si>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</si>
  <si>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</si>
  <si>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</si>
  <si>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</si>
  <si>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</si>
  <si>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</si>
  <si>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</si>
  <si>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</si>
  <si>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</si>
  <si>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</si>
  <si>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</si>
  <si>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</si>
  <si>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</si>
  <si>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</si>
  <si>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</si>
  <si>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</si>
  <si>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</si>
  <si>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</si>
  <si>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</si>
  <si>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</si>
  <si>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</si>
  <si>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</si>
  <si>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</si>
  <si>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</si>
  <si>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</si>
  <si>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</si>
  <si>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</si>
  <si>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</si>
  <si>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</si>
  <si>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</si>
  <si>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</si>
  <si>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</si>
  <si>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</si>
  <si>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</si>
  <si>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</si>
  <si>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</si>
  <si>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</si>
  <si>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</si>
  <si>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</si>
  <si>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</si>
  <si>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</si>
  <si>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</si>
  <si>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</si>
  <si>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</si>
  <si>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</si>
  <si>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</si>
  <si>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</si>
  <si>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</si>
  <si>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</si>
  <si>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</si>
  <si>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</si>
  <si>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</si>
  <si>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</si>
  <si>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</si>
  <si>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</si>
  <si>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</si>
  <si>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</si>
  <si>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</si>
  <si>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</si>
  <si>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</si>
  <si>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</si>
  <si>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</si>
  <si>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</si>
  <si>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</si>
  <si>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</si>
  <si>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</si>
  <si>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</si>
  <si>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</si>
  <si>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</si>
  <si>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</si>
  <si>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</si>
  <si>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</si>
  <si>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</si>
  <si>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</si>
  <si>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</si>
  <si>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</si>
  <si>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</si>
  <si>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</si>
  <si>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</si>
  <si>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</si>
  <si>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</si>
  <si>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</si>
  <si>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</si>
  <si>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</si>
  <si>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</si>
  <si>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</si>
  <si>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</si>
  <si>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</si>
  <si>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</si>
  <si>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</si>
  <si>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</si>
  <si>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</si>
  <si>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</si>
  <si>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</si>
  <si>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</si>
  <si>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</si>
  <si>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</si>
  <si>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</si>
  <si>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</si>
  <si>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</si>
  <si>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</si>
  <si>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</si>
  <si>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</si>
  <si>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</si>
  <si>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</si>
  <si>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</si>
  <si>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</si>
  <si>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</si>
  <si>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</si>
  <si>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</si>
  <si>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</si>
  <si>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</si>
  <si>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</si>
  <si>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</si>
  <si>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</si>
  <si>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</si>
  <si>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</si>
  <si>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</si>
  <si>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</si>
  <si>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</si>
  <si>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</si>
  <si>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</si>
  <si>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</si>
  <si>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</si>
  <si>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</si>
  <si>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</si>
  <si>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</si>
  <si>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</si>
  <si>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</si>
  <si>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</si>
  <si>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</si>
  <si>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</si>
  <si>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</si>
  <si>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</si>
  <si>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</si>
  <si>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</si>
  <si>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</si>
  <si>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</si>
  <si>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</si>
  <si>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</si>
  <si>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</si>
  <si>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</si>
  <si>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</si>
  <si>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</si>
  <si>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</si>
  <si>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</si>
  <si>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</si>
  <si>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</si>
  <si>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</si>
  <si>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</si>
  <si>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</si>
  <si>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</si>
  <si>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</si>
  <si>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</si>
  <si>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</si>
  <si>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</si>
  <si>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</si>
  <si>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</si>
  <si>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</si>
  <si>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</si>
  <si>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</si>
  <si>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</si>
  <si>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</si>
  <si>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</si>
  <si>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</si>
  <si>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</si>
  <si>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</si>
  <si>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</si>
  <si>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</si>
  <si>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</si>
  <si>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</si>
  <si>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</si>
  <si>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</si>
  <si>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</si>
  <si>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</si>
  <si>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</si>
  <si>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</si>
  <si>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</si>
  <si>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</si>
  <si>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</si>
  <si>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</si>
  <si>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</si>
  <si>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</si>
  <si>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</si>
  <si>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</si>
  <si>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</si>
  <si>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</si>
  <si>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</si>
  <si>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</si>
  <si>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</si>
  <si>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</si>
  <si>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</si>
  <si>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</si>
  <si>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</si>
  <si>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</si>
  <si>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</si>
  <si>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</si>
  <si>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</si>
  <si>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</si>
  <si>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</si>
  <si>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</si>
  <si>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</si>
  <si>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</si>
  <si>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</si>
  <si>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</si>
  <si>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</si>
  <si>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</si>
  <si>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</si>
  <si>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</si>
  <si>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</si>
  <si>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</si>
  <si>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</si>
  <si>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</si>
  <si>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</si>
  <si>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</si>
  <si>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</si>
  <si>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</si>
  <si>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</si>
  <si>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</si>
  <si>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</si>
  <si>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</si>
  <si>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</si>
  <si>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</si>
  <si>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</si>
  <si>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</si>
  <si>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</si>
  <si>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</si>
  <si>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</si>
  <si>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</si>
  <si>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</si>
  <si>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</si>
  <si>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</si>
  <si>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</si>
  <si>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</si>
  <si>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</si>
  <si>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</si>
  <si>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</si>
  <si>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</si>
  <si>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</si>
  <si>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</si>
  <si>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</si>
  <si>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</si>
  <si>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</si>
  <si>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</si>
  <si>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</si>
  <si>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</si>
  <si>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</si>
  <si>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</si>
  <si>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</si>
  <si>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</si>
  <si>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</si>
  <si>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</si>
  <si>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</si>
  <si>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</si>
  <si>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</si>
  <si>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</si>
  <si>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</si>
  <si>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</si>
  <si>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</si>
  <si>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</si>
  <si>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</si>
  <si>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</si>
  <si>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</si>
  <si>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</si>
  <si>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</si>
  <si>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</si>
  <si>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</si>
  <si>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</si>
  <si>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</si>
  <si>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</si>
  <si>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</si>
  <si>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</si>
  <si>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</si>
  <si>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</si>
  <si>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</si>
  <si>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</si>
  <si>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</si>
  <si>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</si>
  <si>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</si>
  <si>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</si>
  <si>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</si>
  <si>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</si>
  <si>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</si>
  <si>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</si>
  <si>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</si>
  <si>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</si>
  <si>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</si>
  <si>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</si>
  <si>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</si>
  <si>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</si>
  <si>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</si>
  <si>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</si>
  <si>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</si>
  <si>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</si>
  <si>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</si>
  <si>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</si>
  <si>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</si>
  <si>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</si>
  <si>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</si>
  <si>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</si>
  <si>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</si>
  <si>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</si>
  <si>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</si>
  <si>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</si>
  <si>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</si>
  <si>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</si>
  <si>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</si>
  <si>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</si>
  <si>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</si>
  <si>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</si>
  <si>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</si>
  <si>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</si>
  <si>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</si>
  <si>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</si>
  <si>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</si>
  <si>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</si>
  <si>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</si>
  <si>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</si>
  <si>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</si>
  <si>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</si>
  <si>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</si>
  <si>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</si>
  <si>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</si>
  <si>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</si>
  <si>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</si>
  <si>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</si>
  <si>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</si>
  <si>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</si>
  <si>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</si>
  <si>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</si>
  <si>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</si>
  <si>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</si>
  <si>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</si>
  <si>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</si>
  <si>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</si>
  <si>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</si>
  <si>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</si>
  <si>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</si>
  <si>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</si>
  <si>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</si>
  <si>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</si>
  <si>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</si>
  <si>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</si>
  <si>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</si>
  <si>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</si>
  <si>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</si>
  <si>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</si>
  <si>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</si>
  <si>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</si>
  <si>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</si>
  <si>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</si>
  <si>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</si>
  <si>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</si>
  <si>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</si>
  <si>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</si>
  <si>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</si>
  <si>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</si>
  <si>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</si>
  <si>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</si>
  <si>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</si>
  <si>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</si>
  <si>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</si>
  <si>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</si>
  <si>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</si>
  <si>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</si>
  <si>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</si>
  <si>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</si>
  <si>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</si>
  <si>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</si>
  <si>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</si>
  <si>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</si>
  <si>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</si>
  <si>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</si>
  <si>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</si>
  <si>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</si>
  <si>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</si>
  <si>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</si>
  <si>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</si>
  <si>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</si>
  <si>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</si>
  <si>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</si>
  <si>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</si>
  <si>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</si>
  <si>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</si>
  <si>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</si>
  <si>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</si>
  <si>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</si>
  <si>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</si>
  <si>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</si>
  <si>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</si>
  <si>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</si>
  <si>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</si>
  <si>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</si>
  <si>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</si>
  <si>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</si>
  <si>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</si>
  <si>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</si>
  <si>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</si>
  <si>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</si>
  <si>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</si>
  <si>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</si>
  <si>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</si>
  <si>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</si>
  <si>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</si>
  <si>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</si>
  <si>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</si>
  <si>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</si>
  <si>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</si>
  <si>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</si>
  <si>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</si>
  <si>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</si>
  <si>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</si>
  <si>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</si>
  <si>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</si>
  <si>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</si>
  <si>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</si>
  <si>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</si>
  <si>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</si>
  <si>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</si>
  <si>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</si>
  <si>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</si>
  <si>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</si>
  <si>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</si>
  <si>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</si>
  <si>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</si>
  <si>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</si>
  <si>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</si>
  <si>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</si>
  <si>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</si>
  <si>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</si>
  <si>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</si>
  <si>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</si>
  <si>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</si>
  <si>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</si>
  <si>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</si>
  <si>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</si>
  <si>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</si>
  <si>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</si>
  <si>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</si>
  <si>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</si>
  <si>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</si>
  <si>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</si>
  <si>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</si>
  <si>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</si>
  <si>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</si>
  <si>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</si>
  <si>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</si>
  <si>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</si>
  <si>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</si>
  <si>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</si>
  <si>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</si>
  <si>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</si>
  <si>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</si>
  <si>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</si>
  <si>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</si>
  <si>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</si>
  <si>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</si>
  <si>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</si>
  <si>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</si>
  <si>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</si>
  <si>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</si>
  <si>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</si>
  <si>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</si>
  <si>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</si>
  <si>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</si>
  <si>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</si>
  <si>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</si>
  <si>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</si>
  <si>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</si>
  <si>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</si>
  <si>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</si>
  <si>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</si>
  <si>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</si>
  <si>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</si>
  <si>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</si>
  <si>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</si>
  <si>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</si>
  <si>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</si>
  <si>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</si>
  <si>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</si>
  <si>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</si>
  <si>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</si>
  <si>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</si>
  <si>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</si>
  <si>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</si>
  <si>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</si>
  <si>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</si>
  <si>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</si>
  <si>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</si>
  <si>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</si>
  <si>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</si>
  <si>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</si>
  <si>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</si>
  <si>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</si>
  <si>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</si>
  <si>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</si>
  <si>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</si>
  <si>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</si>
  <si>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</si>
  <si>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</si>
  <si>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</si>
  <si>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</si>
  <si>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</si>
  <si>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</si>
  <si>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</si>
  <si>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</si>
  <si>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</si>
  <si>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</si>
  <si>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</si>
  <si>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</si>
  <si>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</si>
  <si>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</si>
  <si>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</si>
  <si>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</si>
  <si>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</si>
  <si>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</si>
  <si>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</si>
  <si>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</si>
  <si>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</si>
  <si>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</si>
  <si>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</si>
  <si>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</si>
  <si>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</si>
  <si>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</si>
  <si>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</si>
  <si>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</si>
  <si>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</si>
  <si>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</si>
  <si>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</si>
  <si>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</si>
  <si>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</si>
  <si>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</si>
  <si>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</si>
  <si>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</si>
  <si>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</si>
  <si>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</si>
  <si>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</si>
  <si>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</si>
  <si>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</si>
  <si>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</si>
  <si>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</si>
  <si>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</si>
  <si>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</si>
  <si>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</si>
  <si>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</si>
  <si>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</si>
  <si>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</si>
  <si>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</si>
  <si>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</si>
  <si>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</si>
  <si>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</si>
  <si>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</si>
  <si>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</si>
  <si>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</si>
  <si>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</si>
  <si>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</si>
  <si>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</si>
  <si>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</si>
  <si>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</si>
  <si>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</si>
  <si>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</si>
  <si>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</si>
  <si>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</si>
  <si>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</si>
  <si>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</si>
  <si>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</si>
  <si>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</si>
  <si>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</si>
  <si>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</si>
  <si>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</si>
  <si>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</si>
  <si>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</si>
  <si>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</si>
  <si>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</si>
  <si>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</si>
  <si>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</si>
  <si>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</si>
  <si>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</si>
  <si>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</si>
  <si>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</si>
  <si>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</si>
  <si>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</si>
  <si>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</si>
  <si>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</si>
  <si>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</si>
  <si>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</si>
  <si>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</si>
  <si>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</si>
  <si>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</si>
  <si>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</si>
  <si>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</si>
  <si>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</si>
  <si>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</si>
  <si>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</si>
  <si>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</si>
  <si>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</si>
  <si>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</si>
  <si>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</si>
  <si>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</si>
  <si>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</si>
  <si>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</si>
  <si>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</si>
  <si>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</si>
  <si>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</si>
  <si>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</si>
  <si>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</si>
  <si>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</si>
  <si>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</si>
  <si>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</si>
  <si>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</si>
  <si>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</si>
  <si>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</si>
  <si>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</si>
  <si>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</si>
  <si>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</si>
  <si>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</si>
  <si>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</si>
  <si>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</si>
  <si>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</si>
  <si>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</si>
  <si>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</si>
  <si>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</si>
  <si>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</si>
  <si>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</si>
  <si>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</si>
  <si>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</si>
  <si>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</si>
  <si>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</si>
  <si>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</si>
  <si>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</si>
  <si>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</si>
  <si>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</si>
  <si>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</si>
  <si>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</si>
  <si>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</si>
  <si>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</si>
  <si>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</si>
  <si>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</si>
  <si>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</si>
  <si>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</si>
  <si>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</si>
  <si>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</si>
  <si>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</si>
  <si>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</si>
  <si>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</si>
  <si>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</si>
  <si>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</si>
  <si>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</si>
  <si>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</si>
  <si>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</si>
  <si>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</si>
  <si>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</si>
  <si>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</si>
  <si>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</si>
  <si>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</si>
  <si>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</si>
  <si>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</si>
  <si>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</si>
  <si>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</si>
  <si>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</si>
  <si>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</si>
  <si>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</si>
  <si>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</si>
  <si>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</si>
  <si>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</si>
  <si>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</si>
  <si>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</si>
  <si>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</si>
  <si>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</si>
  <si>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</si>
  <si>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</si>
  <si>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</si>
  <si>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</si>
  <si>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</si>
  <si>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</si>
  <si>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</si>
  <si>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</si>
  <si>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</si>
  <si>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</si>
  <si>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</si>
  <si>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</si>
  <si>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</si>
  <si>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</si>
  <si>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</si>
  <si>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</si>
  <si>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</si>
  <si>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</si>
  <si>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</si>
  <si>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</si>
  <si>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</si>
  <si>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</si>
  <si>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</si>
  <si>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</si>
  <si>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</si>
  <si>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</si>
  <si>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</si>
  <si>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</si>
  <si>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</si>
  <si>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</si>
  <si>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</si>
  <si>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</si>
  <si>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</si>
  <si>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</si>
  <si>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</si>
  <si>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</si>
  <si>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</si>
  <si>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</si>
  <si>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</si>
  <si>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</si>
  <si>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</si>
  <si>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</si>
  <si>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</si>
  <si>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</si>
  <si>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</si>
  <si>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</si>
  <si>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</si>
  <si>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</si>
  <si>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</si>
  <si>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</si>
  <si>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</si>
  <si>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</si>
  <si>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</si>
  <si>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</si>
  <si>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</si>
  <si>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</si>
  <si>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</si>
  <si>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</si>
  <si>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</si>
  <si>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</si>
  <si>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</si>
  <si>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</si>
  <si>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</si>
  <si>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</si>
  <si>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</si>
  <si>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</si>
  <si>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</si>
  <si>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</si>
  <si>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</si>
  <si>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</si>
  <si>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</si>
  <si>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</si>
  <si>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</si>
  <si>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</si>
  <si>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</si>
  <si>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</si>
  <si>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</si>
  <si>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</si>
  <si>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</si>
  <si>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</si>
  <si>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</si>
  <si>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</si>
  <si>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</si>
  <si>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</si>
  <si>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</si>
  <si>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</si>
  <si>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</si>
  <si>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</si>
  <si>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</si>
  <si>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</si>
  <si>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</si>
  <si>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</si>
  <si>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</si>
  <si>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</si>
  <si>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</si>
  <si>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</si>
  <si>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</si>
  <si>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</si>
  <si>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</si>
  <si>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</si>
  <si>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</si>
  <si>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</si>
  <si>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</si>
  <si>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</si>
  <si>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</si>
  <si>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</si>
  <si>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</si>
  <si>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</si>
  <si>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</si>
  <si>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</si>
  <si>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</si>
  <si>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</si>
  <si>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</si>
  <si>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</si>
  <si>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</si>
  <si>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</si>
  <si>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</si>
  <si>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</si>
  <si>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</si>
  <si>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</si>
  <si>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</si>
  <si>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</si>
  <si>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</si>
  <si>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</si>
  <si>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</si>
  <si>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</si>
  <si>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</si>
  <si>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</si>
  <si>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</si>
  <si>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</si>
  <si>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</si>
  <si>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</si>
  <si>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</si>
  <si>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</si>
  <si>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</si>
  <si>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</si>
  <si>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</si>
  <si>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</si>
  <si>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</si>
  <si>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</si>
  <si>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</si>
  <si>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</si>
  <si>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</si>
  <si>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</si>
  <si>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</si>
  <si>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</si>
  <si>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</si>
  <si>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</si>
  <si>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</si>
  <si>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</si>
  <si>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</si>
  <si>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</si>
  <si>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</si>
  <si>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</si>
  <si>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</si>
  <si>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</si>
  <si>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</si>
  <si>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</si>
  <si>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</si>
  <si>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</si>
  <si>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</si>
  <si>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</si>
  <si>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</si>
  <si>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</si>
  <si>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</si>
  <si>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</si>
  <si>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</si>
  <si>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</si>
  <si>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</si>
  <si>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</si>
  <si>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</si>
  <si>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</si>
  <si>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</si>
  <si>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</si>
  <si>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</si>
  <si>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</si>
  <si>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</si>
  <si>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</si>
  <si>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</si>
  <si>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</si>
  <si>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</si>
  <si>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</si>
  <si>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</si>
  <si>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</si>
  <si>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</si>
  <si>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</si>
  <si>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</si>
  <si>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</si>
  <si>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</si>
  <si>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</si>
  <si>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</si>
  <si>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</si>
  <si>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</si>
  <si>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</si>
  <si>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</si>
  <si>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</si>
  <si>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</si>
  <si>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</si>
  <si>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</si>
  <si>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</si>
  <si>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</si>
  <si>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</si>
  <si>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</si>
  <si>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</si>
  <si>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</si>
  <si>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</si>
  <si>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</si>
  <si>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</si>
  <si>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</si>
  <si>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</si>
  <si>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</si>
  <si>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</si>
  <si>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</si>
  <si>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</si>
  <si>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</si>
  <si>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</si>
  <si>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</si>
  <si>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</si>
  <si>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</si>
  <si>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</si>
  <si>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</si>
  <si>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</si>
  <si>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</si>
  <si>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</si>
  <si>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</si>
  <si>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</si>
  <si>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</si>
  <si>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</si>
  <si>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</si>
  <si>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</si>
  <si>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</si>
  <si>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</si>
  <si>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</si>
  <si>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</si>
  <si>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</si>
  <si>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</si>
  <si>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</si>
  <si>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</si>
  <si>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</si>
  <si>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</si>
  <si>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</si>
  <si>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</si>
  <si>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</si>
  <si>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</si>
  <si>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</si>
  <si>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</si>
  <si>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</si>
  <si>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</si>
  <si>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</si>
  <si>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</si>
  <si>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</si>
  <si>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</si>
  <si>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</si>
  <si>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</si>
  <si>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</si>
  <si>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</si>
  <si>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</si>
  <si>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</si>
  <si>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</si>
  <si>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</si>
  <si>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</si>
  <si>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</si>
  <si>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</si>
  <si>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</si>
  <si>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</si>
  <si>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</si>
  <si>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</si>
  <si>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</si>
  <si>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</si>
  <si>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</si>
  <si>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</si>
  <si>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</si>
  <si>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</si>
  <si>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</si>
  <si>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</si>
  <si>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</si>
  <si>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</si>
  <si>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</si>
  <si>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</si>
  <si>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</si>
  <si>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</si>
  <si>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</si>
  <si>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</si>
  <si>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</si>
  <si>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</si>
  <si>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</si>
  <si>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</si>
  <si>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</si>
  <si>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</si>
  <si>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</si>
  <si>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</si>
  <si>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</si>
  <si>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</si>
  <si>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</si>
  <si>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</si>
  <si>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</si>
  <si>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</si>
  <si>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</si>
  <si>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</si>
  <si>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</si>
  <si>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</si>
  <si>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</si>
  <si>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</si>
  <si>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</si>
  <si>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</si>
  <si>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</si>
  <si>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</si>
  <si>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</si>
  <si>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</si>
  <si>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</si>
  <si>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</si>
  <si>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</si>
  <si>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</si>
  <si>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</si>
  <si>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</si>
  <si>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</si>
  <si>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</si>
  <si>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</si>
  <si>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</si>
  <si>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</si>
  <si>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</si>
  <si>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</si>
  <si>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</si>
  <si>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</si>
  <si>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</si>
  <si>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</si>
  <si>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</si>
  <si>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</si>
  <si>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</si>
  <si>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</si>
  <si>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</si>
  <si>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</si>
  <si>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</si>
  <si>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</si>
  <si>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</si>
  <si>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</si>
  <si>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</si>
  <si>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</si>
  <si>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</si>
  <si>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</si>
  <si>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</si>
  <si>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</si>
  <si>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</si>
  <si>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</si>
  <si>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</si>
  <si>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</si>
  <si>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</si>
  <si>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</si>
  <si>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</si>
  <si>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</si>
  <si>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</si>
  <si>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</si>
  <si>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</si>
  <si>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</si>
  <si>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</si>
  <si>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</si>
  <si>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</si>
  <si>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</si>
  <si>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</si>
  <si>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</si>
  <si>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</si>
  <si>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</si>
  <si>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</si>
  <si>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</si>
  <si>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</si>
  <si>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</si>
  <si>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</si>
  <si>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</si>
  <si>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</si>
  <si>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</si>
  <si>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</si>
  <si>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</si>
  <si>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</si>
  <si>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</si>
  <si>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</si>
  <si>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</si>
  <si>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</si>
  <si>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</si>
  <si>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</si>
  <si>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</si>
  <si>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</si>
  <si>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</si>
  <si>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</si>
  <si>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</si>
  <si>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</si>
  <si>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</si>
  <si>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</si>
  <si>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</si>
  <si>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</si>
  <si>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</si>
  <si>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</si>
  <si>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</si>
  <si>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</si>
  <si>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</si>
  <si>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</si>
  <si>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</si>
  <si>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</si>
  <si>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</si>
  <si>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</si>
  <si>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</si>
  <si>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</si>
  <si>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</si>
  <si>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</si>
  <si>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</si>
  <si>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</si>
  <si>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</si>
  <si>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</si>
  <si>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</si>
  <si>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</si>
  <si>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</si>
  <si>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</si>
  <si>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</si>
  <si>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</si>
  <si>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</si>
  <si>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</si>
  <si>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</si>
  <si>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</si>
  <si>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</si>
  <si>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</si>
  <si>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</si>
  <si>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</si>
  <si>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</si>
  <si>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</si>
  <si>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</si>
  <si>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</si>
  <si>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</si>
  <si>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</si>
  <si>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</si>
  <si>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</si>
  <si>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</si>
  <si>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</si>
  <si>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</si>
  <si>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</si>
  <si>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</si>
  <si>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</si>
  <si>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</si>
  <si>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</si>
  <si>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</si>
  <si>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</si>
  <si>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</si>
  <si>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</si>
  <si>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</si>
  <si>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</si>
  <si>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</si>
  <si>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</si>
  <si>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</si>
  <si>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</si>
  <si>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</si>
  <si>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</si>
  <si>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</si>
  <si>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</si>
  <si>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</si>
  <si>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</si>
  <si>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</si>
  <si>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</si>
  <si>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</si>
  <si>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</si>
  <si>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</si>
  <si>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</si>
  <si>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</si>
  <si>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</si>
  <si>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</si>
  <si>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</si>
  <si>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</si>
  <si>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</si>
  <si>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</si>
  <si>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</si>
  <si>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</si>
  <si>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</si>
  <si>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</si>
  <si>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</si>
  <si>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</si>
  <si>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</si>
  <si>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</si>
  <si>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</si>
  <si>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</si>
  <si>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</si>
  <si>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</si>
  <si>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</si>
  <si>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</si>
  <si>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</si>
  <si>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</si>
  <si>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</si>
  <si>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</si>
  <si>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</si>
  <si>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</si>
  <si>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</si>
  <si>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</si>
  <si>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</si>
  <si>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</si>
  <si>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</si>
  <si>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</si>
  <si>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</si>
  <si>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</si>
  <si>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</si>
  <si>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</si>
  <si>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</si>
  <si>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</si>
  <si>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</si>
  <si>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</si>
  <si>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</si>
  <si>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</si>
  <si>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</si>
  <si>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</si>
  <si>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</si>
  <si>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</si>
  <si>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</si>
  <si>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</si>
  <si>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</si>
  <si>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</si>
  <si>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</si>
  <si>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</si>
  <si>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</si>
  <si>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</si>
  <si>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</si>
  <si>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</si>
  <si>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</si>
  <si>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</si>
  <si>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</si>
  <si>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</si>
  <si>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</si>
  <si>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</si>
  <si>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</si>
  <si>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</si>
  <si>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</si>
  <si>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</si>
  <si>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</si>
  <si>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</si>
  <si>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</si>
  <si>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</si>
  <si>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</si>
  <si>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</si>
  <si>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</si>
  <si>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</si>
  <si>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</si>
  <si>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</si>
  <si>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</si>
  <si>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</si>
  <si>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</si>
  <si>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</si>
  <si>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</si>
  <si>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</si>
  <si>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</si>
  <si>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</si>
  <si>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</si>
  <si>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</si>
  <si>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</si>
  <si>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</si>
  <si>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</si>
  <si>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</si>
  <si>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</si>
  <si>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</si>
  <si>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</si>
  <si>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</si>
  <si>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</si>
  <si>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</si>
  <si>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</si>
  <si>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</si>
  <si>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</si>
  <si>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</si>
  <si>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</si>
  <si>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</si>
  <si>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</si>
  <si>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</si>
  <si>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</si>
  <si>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</si>
  <si>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</si>
  <si>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</si>
  <si>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</si>
  <si>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</si>
  <si>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</si>
  <si>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</si>
  <si>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</si>
  <si>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</si>
  <si>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</si>
  <si>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</si>
  <si>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</si>
  <si>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</si>
  <si>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</si>
  <si>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</si>
  <si>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</si>
  <si>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</si>
  <si>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</si>
  <si>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</si>
  <si>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</si>
  <si>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</si>
  <si>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</si>
  <si>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</si>
  <si>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</si>
  <si>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</si>
  <si>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</si>
  <si>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</si>
  <si>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</si>
  <si>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</si>
  <si>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</si>
  <si>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</si>
  <si>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</si>
  <si>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</si>
  <si>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</si>
  <si>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</si>
  <si>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</si>
  <si>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</si>
  <si>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</si>
  <si>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</si>
  <si>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</si>
  <si>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</si>
  <si>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</si>
  <si>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</si>
  <si>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</si>
  <si>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</si>
  <si>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</si>
  <si>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</si>
  <si>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</si>
  <si>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</si>
  <si>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</si>
  <si>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</si>
  <si>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</si>
  <si>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</si>
  <si>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</si>
  <si>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</si>
  <si>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</si>
  <si>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</si>
  <si>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</si>
  <si>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</si>
  <si>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</si>
  <si>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</si>
  <si>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</si>
  <si>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</si>
  <si>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</si>
  <si>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</si>
  <si>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</si>
  <si>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</si>
  <si>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</si>
  <si>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</si>
  <si>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</si>
  <si>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</si>
  <si>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</si>
  <si>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</si>
  <si>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</si>
  <si>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</si>
  <si>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</si>
  <si>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</si>
  <si>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</si>
  <si>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</si>
  <si>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</si>
  <si>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</si>
  <si>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</si>
  <si>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</si>
  <si>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</si>
  <si>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</si>
  <si>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</si>
  <si>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</si>
  <si>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</si>
  <si>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</si>
  <si>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</si>
  <si>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</si>
  <si>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</si>
  <si>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</si>
  <si>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</si>
  <si>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</si>
  <si>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</si>
  <si>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</si>
  <si>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</si>
  <si>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</si>
  <si>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</si>
  <si>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</si>
  <si>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</si>
  <si>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</si>
  <si>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</si>
  <si>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</si>
  <si>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</si>
  <si>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</si>
  <si>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</si>
  <si>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</si>
  <si>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</si>
  <si>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</si>
  <si>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</si>
  <si>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</si>
  <si>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</si>
  <si>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</si>
  <si>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</si>
  <si>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</si>
  <si>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</si>
  <si>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</si>
  <si>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</si>
  <si>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</si>
  <si>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</si>
  <si>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</si>
  <si>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</si>
  <si>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</si>
  <si>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</si>
  <si>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</si>
  <si>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</si>
  <si>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</si>
  <si>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</si>
  <si>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</si>
  <si>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</si>
  <si>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</si>
  <si>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</si>
  <si>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</si>
  <si>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</si>
  <si>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</si>
  <si>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</si>
  <si>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</si>
  <si>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</si>
  <si>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</si>
  <si>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</si>
  <si>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</si>
  <si>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</si>
  <si>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</si>
  <si>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</si>
  <si>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</si>
  <si>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</si>
  <si>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</si>
  <si>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</si>
  <si>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</si>
  <si>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</si>
  <si>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</si>
  <si>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</si>
  <si>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</si>
  <si>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</si>
  <si>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</si>
  <si>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</si>
  <si>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</si>
  <si>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</si>
  <si>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</si>
  <si>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</si>
  <si>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</si>
  <si>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</si>
  <si>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</si>
  <si>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</si>
  <si>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</si>
  <si>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</si>
  <si>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</si>
  <si>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</si>
  <si>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</si>
  <si>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</si>
  <si>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</si>
  <si>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</si>
  <si>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</si>
  <si>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</si>
  <si>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</si>
  <si>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</si>
  <si>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</si>
  <si>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</si>
  <si>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</si>
  <si>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</si>
  <si>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</si>
  <si>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</si>
  <si>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</si>
  <si>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</si>
  <si>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</si>
  <si>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</si>
  <si>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</si>
  <si>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</si>
  <si>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</si>
  <si>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</si>
  <si>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</si>
  <si>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</si>
  <si>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</si>
  <si>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</si>
  <si>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</si>
  <si>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</si>
  <si>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</si>
  <si>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</si>
  <si>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</si>
  <si>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</si>
  <si>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</si>
  <si>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</si>
  <si>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</si>
  <si>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</si>
  <si>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</si>
  <si>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</si>
  <si>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</si>
  <si>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</si>
  <si>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</si>
  <si>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</si>
  <si>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</si>
  <si>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</si>
  <si>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</si>
  <si>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</si>
  <si>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</si>
  <si>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</si>
  <si>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</si>
  <si>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</si>
  <si>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</si>
  <si>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</si>
  <si>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</si>
  <si>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</si>
  <si>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</si>
  <si>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</si>
  <si>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</si>
  <si>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</si>
  <si>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</si>
  <si>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</si>
  <si>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</si>
  <si>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</si>
  <si>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</si>
  <si>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</si>
  <si>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</si>
  <si>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</si>
  <si>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</si>
  <si>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</si>
  <si>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</si>
  <si>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</si>
  <si>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</si>
  <si>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</si>
  <si>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</si>
  <si>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</si>
  <si>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</si>
  <si>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</si>
  <si>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</si>
  <si>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</si>
  <si>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</si>
  <si>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</si>
  <si>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</si>
  <si>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</si>
  <si>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</si>
  <si>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</si>
  <si>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</si>
  <si>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</si>
  <si>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</si>
  <si>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</si>
  <si>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</si>
  <si>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</si>
  <si>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</si>
  <si>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</si>
  <si>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</si>
  <si>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</si>
  <si>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</si>
  <si>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</si>
  <si>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</si>
  <si>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</si>
  <si>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</si>
  <si>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</si>
  <si>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</si>
  <si>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</si>
  <si>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</si>
  <si>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</si>
  <si>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</si>
  <si>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</si>
  <si>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</si>
  <si>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</si>
  <si>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</si>
  <si>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</si>
  <si>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</si>
  <si>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</si>
  <si>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</si>
  <si>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</si>
  <si>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</si>
  <si>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</si>
  <si>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</si>
  <si>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</si>
  <si>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</si>
  <si>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</si>
  <si>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</si>
  <si>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</si>
  <si>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</si>
  <si>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</si>
  <si>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</si>
  <si>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</si>
  <si>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</si>
  <si>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</si>
  <si>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</si>
  <si>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</si>
  <si>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</si>
  <si>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</si>
  <si>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</si>
  <si>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</si>
  <si>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</si>
  <si>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</si>
  <si>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</si>
  <si>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</si>
  <si>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</si>
  <si>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</si>
  <si>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</si>
  <si>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</si>
  <si>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</si>
  <si>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</si>
  <si>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</si>
  <si>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</si>
  <si>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</si>
  <si>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</si>
  <si>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</si>
  <si>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</si>
  <si>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</si>
  <si>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</si>
  <si>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</si>
  <si>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</si>
  <si>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</si>
  <si>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</si>
  <si>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</si>
  <si>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</si>
  <si>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</si>
  <si>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</si>
  <si>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</si>
  <si>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</si>
  <si>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</si>
  <si>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</si>
  <si>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</si>
  <si>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</si>
  <si>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</si>
  <si>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</si>
  <si>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</si>
  <si>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</si>
  <si>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</si>
  <si>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</si>
  <si>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</si>
  <si>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</si>
  <si>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</si>
  <si>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</si>
  <si>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</si>
  <si>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</si>
  <si>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</si>
  <si>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</si>
  <si>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</si>
  <si>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</si>
  <si>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</si>
  <si>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</si>
  <si>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</si>
  <si>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</si>
  <si>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</si>
  <si>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</si>
  <si>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</si>
  <si>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</si>
  <si>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</si>
  <si>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</si>
  <si>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</si>
  <si>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</si>
  <si>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</si>
  <si>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</si>
  <si>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</si>
  <si>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</si>
  <si>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</si>
  <si>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</si>
  <si>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</si>
  <si>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</si>
  <si>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</si>
  <si>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</si>
  <si>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</si>
  <si>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</si>
  <si>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</si>
  <si>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</si>
  <si>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</si>
  <si>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</si>
  <si>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</si>
  <si>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</si>
  <si>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</si>
  <si>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</si>
  <si>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</si>
  <si>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</si>
  <si>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</si>
  <si>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</si>
  <si>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</si>
  <si>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</si>
  <si>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</si>
  <si>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</si>
  <si>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</si>
  <si>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</si>
  <si>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</si>
  <si>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</si>
  <si>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</si>
  <si>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</si>
  <si>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</si>
  <si>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</si>
  <si>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</si>
  <si>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</si>
  <si>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</si>
  <si>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</si>
  <si>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</si>
  <si>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</si>
  <si>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</si>
  <si>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</si>
  <si>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</si>
  <si>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</si>
  <si>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</si>
  <si>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</si>
  <si>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</si>
  <si>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</si>
  <si>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</si>
  <si>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</si>
  <si>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</si>
  <si>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</si>
  <si>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</si>
  <si>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</si>
  <si>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</si>
  <si>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</si>
  <si>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</si>
  <si>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</si>
  <si>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</si>
  <si>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</si>
  <si>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</si>
  <si>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</si>
  <si>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</si>
  <si>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</si>
  <si>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</si>
  <si>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</si>
  <si>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</si>
  <si>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</si>
  <si>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</si>
  <si>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</si>
  <si>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</si>
  <si>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</si>
  <si>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</si>
  <si>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</si>
  <si>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</si>
  <si>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</si>
  <si>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</si>
  <si>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</si>
  <si>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</si>
  <si>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</si>
  <si>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</si>
  <si>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</si>
  <si>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</si>
  <si>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</si>
  <si>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</si>
  <si>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</si>
  <si>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</si>
  <si>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</si>
  <si>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</si>
  <si>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</si>
  <si>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</si>
  <si>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</si>
  <si>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</si>
  <si>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</si>
  <si>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</si>
  <si>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</si>
  <si>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</si>
  <si>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</si>
  <si>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</si>
  <si>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</si>
  <si>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</si>
  <si>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</si>
  <si>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</si>
  <si>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</si>
  <si>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</si>
  <si>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</si>
  <si>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</si>
  <si>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</si>
  <si>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</si>
  <si>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</si>
  <si>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</si>
  <si>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</si>
  <si>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</si>
  <si>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</si>
  <si>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</si>
  <si>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</si>
  <si>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</si>
  <si>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</si>
  <si>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</si>
  <si>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</si>
  <si>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</si>
  <si>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</si>
  <si>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</si>
  <si>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</si>
  <si>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</si>
  <si>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</si>
  <si>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</si>
  <si>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</si>
  <si>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</si>
  <si>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</si>
  <si>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</si>
  <si>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</si>
  <si>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</si>
  <si>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</si>
  <si>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</si>
  <si>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</si>
  <si>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</si>
  <si>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</si>
  <si>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</si>
  <si>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</si>
  <si>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</si>
  <si>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</si>
  <si>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</si>
  <si>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</si>
  <si>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</si>
  <si>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</si>
  <si>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</si>
  <si>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</si>
  <si>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</si>
  <si>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</si>
  <si>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</si>
  <si>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</si>
  <si>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</si>
  <si>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</si>
  <si>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</si>
  <si>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</si>
  <si>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</si>
  <si>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</si>
  <si>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</si>
  <si>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</si>
  <si>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</si>
  <si>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</si>
  <si>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</si>
  <si>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</si>
  <si>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</si>
  <si>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</si>
  <si>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</si>
  <si>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</si>
  <si>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</si>
  <si>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</si>
  <si>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</si>
  <si>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</si>
  <si>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</si>
  <si>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</si>
  <si>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</si>
  <si>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</si>
  <si>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</si>
  <si>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</si>
  <si>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</si>
  <si>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</si>
  <si>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</si>
  <si>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</si>
  <si>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</si>
  <si>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</si>
  <si>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</si>
  <si>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</si>
  <si>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</si>
  <si>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</si>
  <si>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</si>
  <si>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</si>
  <si>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</si>
  <si>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</si>
  <si>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</si>
  <si>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</si>
  <si>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</si>
  <si>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</si>
  <si>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</si>
  <si>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</si>
  <si>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</si>
  <si>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</si>
  <si>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</si>
  <si>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</si>
  <si>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</si>
  <si>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</si>
  <si>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</si>
  <si>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</si>
  <si>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</si>
  <si>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</si>
  <si>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</si>
  <si>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</si>
  <si>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</si>
  <si>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</si>
  <si>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</si>
  <si>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</si>
  <si>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</si>
  <si>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</si>
  <si>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</si>
  <si>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</si>
  <si>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</si>
  <si>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</si>
  <si>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</si>
  <si>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</si>
  <si>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</si>
  <si>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</si>
  <si>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</si>
  <si>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</si>
  <si>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</si>
  <si>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</si>
  <si>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</si>
  <si>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</si>
  <si>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</si>
  <si>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</si>
  <si>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</si>
  <si>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</si>
  <si>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</si>
  <si>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</si>
  <si>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</si>
  <si>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</si>
  <si>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</si>
  <si>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</si>
  <si>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</si>
  <si>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</si>
  <si>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</si>
  <si>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</si>
  <si>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</si>
  <si>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</si>
  <si>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</si>
  <si>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</si>
  <si>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</si>
  <si>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</si>
  <si>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</si>
  <si>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</si>
  <si>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</si>
  <si>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</si>
  <si>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</si>
  <si>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</si>
  <si>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</si>
  <si>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</si>
  <si>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</si>
  <si>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</si>
  <si>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</si>
  <si>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</si>
  <si>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</si>
  <si>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</si>
  <si>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</si>
  <si>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</si>
  <si>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</si>
  <si>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</si>
  <si>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</si>
  <si>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</si>
  <si>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</si>
  <si>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</si>
  <si>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</si>
  <si>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</si>
  <si>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</si>
  <si>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</si>
  <si>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</si>
  <si>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</si>
  <si>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</si>
  <si>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</si>
  <si>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</si>
  <si>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</si>
  <si>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</si>
  <si>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</si>
  <si>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</si>
  <si>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</si>
  <si>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</si>
  <si>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</si>
  <si>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</si>
  <si>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</si>
  <si>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</si>
  <si>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</si>
  <si>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</si>
  <si>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</si>
  <si>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</si>
  <si>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</si>
  <si>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</si>
  <si>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</si>
  <si>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</si>
  <si>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</si>
  <si>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</si>
  <si>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</si>
  <si>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</si>
  <si>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</si>
  <si>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</si>
  <si>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</si>
  <si>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</si>
  <si>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</si>
  <si>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</si>
  <si>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</si>
  <si>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</si>
  <si>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</si>
  <si>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</si>
  <si>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</si>
  <si>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</si>
  <si>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</si>
  <si>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</si>
  <si>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</si>
  <si>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</si>
  <si>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</si>
  <si>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</si>
  <si>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</si>
  <si>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</si>
  <si>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</si>
  <si>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</si>
  <si>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</si>
  <si>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</si>
  <si>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</si>
  <si>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</si>
  <si>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</si>
  <si>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</si>
  <si>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</si>
  <si>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</si>
  <si>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</si>
  <si>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</si>
  <si>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</si>
  <si>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</si>
  <si>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</si>
  <si>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</si>
  <si>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</si>
  <si>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</si>
  <si>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</si>
  <si>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</si>
  <si>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</si>
  <si>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</si>
  <si>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</si>
  <si>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</si>
  <si>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</si>
  <si>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</si>
  <si>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</si>
  <si>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</si>
  <si>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</si>
  <si>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</si>
  <si>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</si>
  <si>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</si>
  <si>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</si>
  <si>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</si>
  <si>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</si>
  <si>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</si>
  <si>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</si>
  <si>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</si>
  <si>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</si>
  <si>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</si>
  <si>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</si>
  <si>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</si>
  <si>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</si>
  <si>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</si>
  <si>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</si>
  <si>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</si>
  <si>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</si>
  <si>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</si>
  <si>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</si>
  <si>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</si>
  <si>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</si>
  <si>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</si>
  <si>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</si>
  <si>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</si>
  <si>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</si>
  <si>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</si>
  <si>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</si>
  <si>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</si>
  <si>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</si>
  <si>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</si>
  <si>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</si>
  <si>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</si>
  <si>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</si>
  <si>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</si>
  <si>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</si>
  <si>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</si>
  <si>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</si>
  <si>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</si>
  <si>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</si>
  <si>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</si>
  <si>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</si>
  <si>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</si>
  <si>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</si>
  <si>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</si>
  <si>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</si>
  <si>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</si>
  <si>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</si>
  <si>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</si>
  <si>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</si>
  <si>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</si>
  <si>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</si>
  <si>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</si>
  <si>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</si>
  <si>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</si>
  <si>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</si>
  <si>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</si>
  <si>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</si>
  <si>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</si>
  <si>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</si>
  <si>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</si>
  <si>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</si>
  <si>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</si>
  <si>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</si>
  <si>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</si>
  <si>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</si>
  <si>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</si>
  <si>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</si>
  <si>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</si>
  <si>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</si>
  <si>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</si>
  <si>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</si>
  <si>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</si>
  <si>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</si>
  <si>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</si>
  <si>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</si>
  <si>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</si>
  <si>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</si>
  <si>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</si>
  <si>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</si>
  <si>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</si>
  <si>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</si>
  <si>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</si>
  <si>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</si>
  <si>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</si>
  <si>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</si>
  <si>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</si>
  <si>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</si>
  <si>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</si>
  <si>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</si>
  <si>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</si>
  <si>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</si>
  <si>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</si>
  <si>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</si>
  <si>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</si>
  <si>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</si>
  <si>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</si>
  <si>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</si>
  <si>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</si>
  <si>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</si>
  <si>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</si>
  <si>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</si>
  <si>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</si>
  <si>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</si>
  <si>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</si>
  <si>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</si>
  <si>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</si>
  <si>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</si>
  <si>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</si>
  <si>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</si>
  <si>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</si>
  <si>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</si>
  <si>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</si>
  <si>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</si>
  <si>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</si>
  <si>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</si>
  <si>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</si>
  <si>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</si>
  <si>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</si>
  <si>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</si>
  <si>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</si>
  <si>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</si>
  <si>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</si>
  <si>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</si>
  <si>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</si>
  <si>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</si>
  <si>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</si>
  <si>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</si>
  <si>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</si>
  <si>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</si>
  <si>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</si>
  <si>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</si>
  <si>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</si>
  <si>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</si>
  <si>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</si>
  <si>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</si>
  <si>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</si>
  <si>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</si>
  <si>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</si>
  <si>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</si>
  <si>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</si>
  <si>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</si>
  <si>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</si>
  <si>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</si>
  <si>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</si>
  <si>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</si>
  <si>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</si>
  <si>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</si>
  <si>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</si>
  <si>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</si>
  <si>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</si>
  <si>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</si>
  <si>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</si>
  <si>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</si>
  <si>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</si>
  <si>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</si>
  <si>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</si>
  <si>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</si>
  <si>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</si>
  <si>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</si>
  <si>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</si>
  <si>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</si>
  <si>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</si>
  <si>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</si>
  <si>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</si>
  <si>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</si>
  <si>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</si>
  <si>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</si>
  <si>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</si>
  <si>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</si>
  <si>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</si>
  <si>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</si>
  <si>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</si>
  <si>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</si>
  <si>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</si>
  <si>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</si>
  <si>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</si>
  <si>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</si>
  <si>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</si>
  <si>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</si>
  <si>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</si>
  <si>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</si>
  <si>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</si>
  <si>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</si>
  <si>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</si>
  <si>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</si>
  <si>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</si>
  <si>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</si>
  <si>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</si>
  <si>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</si>
  <si>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</si>
  <si>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</si>
  <si>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</si>
  <si>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</si>
  <si>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</si>
  <si>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</si>
  <si>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</si>
  <si>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</si>
  <si>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</si>
  <si>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</si>
  <si>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</si>
  <si>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</si>
  <si>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</si>
  <si>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</si>
  <si>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</si>
  <si>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</si>
  <si>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</si>
  <si>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</si>
  <si>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</si>
  <si>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</si>
  <si>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</si>
  <si>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</si>
  <si>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</si>
  <si>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</si>
  <si>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</si>
  <si>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</si>
  <si>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</si>
  <si>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</si>
  <si>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</si>
  <si>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</si>
  <si>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</si>
  <si>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</si>
  <si>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</si>
  <si>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</si>
  <si>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</si>
  <si>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</si>
  <si>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</si>
  <si>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</si>
  <si>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</si>
  <si>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</si>
  <si>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</si>
  <si>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</si>
  <si>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</si>
  <si>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</si>
  <si>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</si>
  <si>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</si>
  <si>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</si>
  <si>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</si>
  <si>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</si>
  <si>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</si>
  <si>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</si>
  <si>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</si>
  <si>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</si>
  <si>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</si>
  <si>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</si>
  <si>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</si>
  <si>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</si>
  <si>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</si>
  <si>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</si>
  <si>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</si>
  <si>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</si>
  <si>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</si>
  <si>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</si>
  <si>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</si>
  <si>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</si>
  <si>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</si>
  <si>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</si>
  <si>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</si>
  <si>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</si>
  <si>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</si>
  <si>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</si>
  <si>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</si>
  <si>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</si>
  <si>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</si>
  <si>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</si>
  <si>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</si>
  <si>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</si>
  <si>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</si>
  <si>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</si>
  <si>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</si>
  <si>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</si>
  <si>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</si>
  <si>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</si>
  <si>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</si>
  <si>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</si>
  <si>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</si>
  <si>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</si>
  <si>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</si>
  <si>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</si>
  <si>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</si>
  <si>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</si>
  <si>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</si>
  <si>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</si>
  <si>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</si>
  <si>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</si>
  <si>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</si>
  <si>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</si>
  <si>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</si>
  <si>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</si>
  <si>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</si>
  <si>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</si>
  <si>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</si>
  <si>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</si>
  <si>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</si>
  <si>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</si>
  <si>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</si>
  <si>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</si>
  <si>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</si>
  <si>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</si>
  <si>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</si>
  <si>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</si>
  <si>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</si>
  <si>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</si>
  <si>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</si>
  <si>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</si>
  <si>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</si>
  <si>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</si>
  <si>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</si>
  <si>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</si>
  <si>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</si>
  <si>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</si>
  <si>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</si>
  <si>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</si>
  <si>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</si>
  <si>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</si>
  <si>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</si>
  <si>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</si>
  <si>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</si>
  <si>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</si>
  <si>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</si>
  <si>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</si>
  <si>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</si>
  <si>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</si>
  <si>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</si>
  <si>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</si>
  <si>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</si>
  <si>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</si>
  <si>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</si>
  <si>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</si>
  <si>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</si>
  <si>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</si>
  <si>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</si>
  <si>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</si>
  <si>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</si>
  <si>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</si>
  <si>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</si>
  <si>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</si>
  <si>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</si>
  <si>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</si>
  <si>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</si>
  <si>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</si>
  <si>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</si>
  <si>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</si>
  <si>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</si>
  <si>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</si>
  <si>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</si>
  <si>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</si>
  <si>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</si>
  <si>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</si>
  <si>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</si>
  <si>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</si>
  <si>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</si>
  <si>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</si>
  <si>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</si>
  <si>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</si>
  <si>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</si>
  <si>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</si>
  <si>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</si>
  <si>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</si>
  <si>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</si>
  <si>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</si>
  <si>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</si>
  <si>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</si>
  <si>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</si>
  <si>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</si>
  <si>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</si>
  <si>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</si>
  <si>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</si>
  <si>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</si>
  <si>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</si>
  <si>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</si>
  <si>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</si>
  <si>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</si>
  <si>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</si>
  <si>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</si>
  <si>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</si>
  <si>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</si>
  <si>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</si>
  <si>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</si>
  <si>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</si>
  <si>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</si>
  <si>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</si>
  <si>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</si>
  <si>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</si>
  <si>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</si>
  <si>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</si>
  <si>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</si>
  <si>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</si>
  <si>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</si>
  <si>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</si>
  <si>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</si>
  <si>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</si>
  <si>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</si>
  <si>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</si>
  <si>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</si>
  <si>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</si>
  <si>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</si>
  <si>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</si>
  <si>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</si>
  <si>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</si>
  <si>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</si>
  <si>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</si>
  <si>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</si>
  <si>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</si>
  <si>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</si>
  <si>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</si>
  <si>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</si>
  <si>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</si>
  <si>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</si>
  <si>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</si>
  <si>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</si>
  <si>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</si>
  <si>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</si>
  <si>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</si>
  <si>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</si>
  <si>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</si>
  <si>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</si>
  <si>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</si>
  <si>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</si>
  <si>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</si>
  <si>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</si>
  <si>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</si>
  <si>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</si>
  <si>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</si>
  <si>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</si>
  <si>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</si>
  <si>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</si>
  <si>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</si>
  <si>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</si>
  <si>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</si>
  <si>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</si>
  <si>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</si>
  <si>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</si>
  <si>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</si>
  <si>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</si>
  <si>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</si>
  <si>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</si>
  <si>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</si>
  <si>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</si>
  <si>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</si>
  <si>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</si>
  <si>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</si>
  <si>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</si>
  <si>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</si>
  <si>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</si>
  <si>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</si>
  <si>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</si>
  <si>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</si>
  <si>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</si>
  <si>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</si>
  <si>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</si>
  <si>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</si>
  <si>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</si>
  <si>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</si>
  <si>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</si>
  <si>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</si>
  <si>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</si>
  <si>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</si>
  <si>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</si>
  <si>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</si>
  <si>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</si>
  <si>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</si>
  <si>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</si>
  <si>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</si>
  <si>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</si>
  <si>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</si>
  <si>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</si>
  <si>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</si>
  <si>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</si>
  <si>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</si>
  <si>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</si>
  <si>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</si>
  <si>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</si>
  <si>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</si>
  <si>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</si>
  <si>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</si>
  <si>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</si>
  <si>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</si>
  <si>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</si>
  <si>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</si>
  <si>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</si>
  <si>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</si>
  <si>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</si>
  <si>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</si>
  <si>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</si>
  <si>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</si>
  <si>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</si>
  <si>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</si>
  <si>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</si>
  <si>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</si>
  <si>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</si>
  <si>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</si>
  <si>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</si>
  <si>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</si>
  <si>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</si>
  <si>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</si>
  <si>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</si>
  <si>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</si>
  <si>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</si>
  <si>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</si>
  <si>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</si>
  <si>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</si>
  <si>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</si>
  <si>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</si>
  <si>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</si>
  <si>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</si>
  <si>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</si>
  <si>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</si>
  <si>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</si>
  <si>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</si>
  <si>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</si>
  <si>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</si>
  <si>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</si>
  <si>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</si>
  <si>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</si>
  <si>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</si>
  <si>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</si>
  <si>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</si>
  <si>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</si>
  <si>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</si>
  <si>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</si>
  <si>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</si>
  <si>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</si>
  <si>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</si>
  <si>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</si>
  <si>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</si>
  <si>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</si>
  <si>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</si>
  <si>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</si>
  <si>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</si>
  <si>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</si>
  <si>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</si>
  <si>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</si>
  <si>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</si>
  <si>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</si>
  <si>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</si>
  <si>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</si>
  <si>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</si>
  <si>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</si>
  <si>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</si>
  <si>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</si>
  <si>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</si>
  <si>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</si>
  <si>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</si>
  <si>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</si>
  <si>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</si>
  <si>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</si>
  <si>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</si>
  <si>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</si>
  <si>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</si>
  <si>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</si>
  <si>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</si>
  <si>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</si>
  <si>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</si>
  <si>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</si>
  <si>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</si>
  <si>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</si>
  <si>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</si>
  <si>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</si>
  <si>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</si>
  <si>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</si>
  <si>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</si>
  <si>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</si>
  <si>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</si>
  <si>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</si>
  <si>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</si>
  <si>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</si>
  <si>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</si>
  <si>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</si>
  <si>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</si>
  <si>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</si>
  <si>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</si>
  <si>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</si>
  <si>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</si>
  <si>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</si>
  <si>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</si>
  <si>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</si>
  <si>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</si>
  <si>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</si>
  <si>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</si>
  <si>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</si>
  <si>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</si>
  <si>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</si>
  <si>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</si>
  <si>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</si>
  <si>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</si>
  <si>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</si>
  <si>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</si>
  <si>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</si>
  <si>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</si>
  <si>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</si>
  <si>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</si>
  <si>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</si>
  <si>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</si>
  <si>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</si>
  <si>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</si>
  <si>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</si>
  <si>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</si>
  <si>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</si>
  <si>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</si>
  <si>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</si>
  <si>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</si>
  <si>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</si>
  <si>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</si>
  <si>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</si>
  <si>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</si>
  <si>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</si>
  <si>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</si>
  <si>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</si>
  <si>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</si>
  <si>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</si>
  <si>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</si>
  <si>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</si>
  <si>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</si>
  <si>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</si>
  <si>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</si>
  <si>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</si>
  <si>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</si>
  <si>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</si>
  <si>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</si>
  <si>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</si>
  <si>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</si>
  <si>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</si>
  <si>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</si>
  <si>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</si>
  <si>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</si>
  <si>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</si>
  <si>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</si>
  <si>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</si>
  <si>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</si>
  <si>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</si>
  <si>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</si>
  <si>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</si>
  <si>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</si>
  <si>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</si>
  <si>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</si>
  <si>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</si>
  <si>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</si>
  <si>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</si>
  <si>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</si>
  <si>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</si>
  <si>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</si>
  <si>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</si>
  <si>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</si>
  <si>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</si>
  <si>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</si>
  <si>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</si>
  <si>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</si>
  <si>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</si>
  <si>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</si>
  <si>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</si>
  <si>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</si>
  <si>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</si>
  <si>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</si>
  <si>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</si>
  <si>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</si>
  <si>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</si>
  <si>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</si>
  <si>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</si>
  <si>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</si>
  <si>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</si>
  <si>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</si>
  <si>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</si>
  <si>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</si>
  <si>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</si>
  <si>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</si>
  <si>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</si>
  <si>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</si>
  <si>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</si>
  <si>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</si>
  <si>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</si>
  <si>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</si>
  <si>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</si>
  <si>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</si>
  <si>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</si>
  <si>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</si>
  <si>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</si>
  <si>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</si>
  <si>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</si>
  <si>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</si>
  <si>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</si>
  <si>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</si>
  <si>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</si>
  <si>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</si>
  <si>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</si>
  <si>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</si>
  <si>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</si>
  <si>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</si>
  <si>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</si>
  <si>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</si>
  <si>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</si>
  <si>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</si>
  <si>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</si>
  <si>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</si>
  <si>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</si>
  <si>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</si>
  <si>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</si>
  <si>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</si>
  <si>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</si>
  <si>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</si>
  <si>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</si>
  <si>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</si>
  <si>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</si>
  <si>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</si>
  <si>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</si>
  <si>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</si>
  <si>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</si>
  <si>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</si>
  <si>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</si>
  <si>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</si>
  <si>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</si>
  <si>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</si>
  <si>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</si>
  <si>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</si>
  <si>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</si>
  <si>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</si>
  <si>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</si>
  <si>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</si>
  <si>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</si>
  <si>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</si>
  <si>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</si>
  <si>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</si>
  <si>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</si>
  <si>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</si>
  <si>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</si>
  <si>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</si>
  <si>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</si>
  <si>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</si>
  <si>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</si>
  <si>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</si>
  <si>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</si>
  <si>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</si>
  <si>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</si>
  <si>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</si>
  <si>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</si>
  <si>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</si>
  <si>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</si>
  <si>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</si>
  <si>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</si>
  <si>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</si>
  <si>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</si>
  <si>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</si>
  <si>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</si>
  <si>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</si>
  <si>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</si>
  <si>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</si>
  <si>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</si>
  <si>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</si>
  <si>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</si>
  <si>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</si>
  <si>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</si>
  <si>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</si>
  <si>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</si>
  <si>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</si>
  <si>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</si>
  <si>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</si>
  <si>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</si>
  <si>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</si>
  <si>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</si>
  <si>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</si>
  <si>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</si>
  <si>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</si>
  <si>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</si>
  <si>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</si>
  <si>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</si>
  <si>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</si>
  <si>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</si>
  <si>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</si>
  <si>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</si>
  <si>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</si>
  <si>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</si>
  <si>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</si>
  <si>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</si>
  <si>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</si>
  <si>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</si>
  <si>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</si>
  <si>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</si>
  <si>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</si>
  <si>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</si>
  <si>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</si>
  <si>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</si>
  <si>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</si>
  <si>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</si>
  <si>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</si>
  <si>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</si>
  <si>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</si>
  <si>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</si>
  <si>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</si>
  <si>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</si>
  <si>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</si>
  <si>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</si>
  <si>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</si>
  <si>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</si>
  <si>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</si>
  <si>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</si>
  <si>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</si>
  <si>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</si>
  <si>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</si>
  <si>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</si>
  <si>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</si>
  <si>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</si>
  <si>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</si>
  <si>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</si>
  <si>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</si>
  <si>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</si>
  <si>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</si>
  <si>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</si>
  <si>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</si>
  <si>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</si>
  <si>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</si>
  <si>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</si>
  <si>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</si>
  <si>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</si>
  <si>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</si>
  <si>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</si>
  <si>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</si>
  <si>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</si>
  <si>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</si>
  <si>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</si>
  <si>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</si>
  <si>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</si>
  <si>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</si>
  <si>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</si>
  <si>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</si>
  <si>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</si>
  <si>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</si>
  <si>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</si>
  <si>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</si>
  <si>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</si>
  <si>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</si>
  <si>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</si>
  <si>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</si>
  <si>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</si>
  <si>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</si>
  <si>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</si>
  <si>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</si>
  <si>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</si>
  <si>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</si>
  <si>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</si>
  <si>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</si>
  <si>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</si>
  <si>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</si>
  <si>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</si>
  <si>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</si>
  <si>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</si>
  <si>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</si>
  <si>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</si>
  <si>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</si>
  <si>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</si>
  <si>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</si>
  <si>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</si>
  <si>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</si>
  <si>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</si>
  <si>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</si>
  <si>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</si>
  <si>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</si>
  <si>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</si>
  <si>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</si>
  <si>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</si>
  <si>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</si>
  <si>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</si>
  <si>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</si>
  <si>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</si>
  <si>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</si>
  <si>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</si>
  <si>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</si>
  <si>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</si>
  <si>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</si>
  <si>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</si>
  <si>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</si>
  <si>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</si>
  <si>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</si>
  <si>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</si>
  <si>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</si>
  <si>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</si>
  <si>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</si>
  <si>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</si>
  <si>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</si>
  <si>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</si>
  <si>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</si>
  <si>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</si>
  <si>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</si>
  <si>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</si>
  <si>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</si>
  <si>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</si>
  <si>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</si>
  <si>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</si>
  <si>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</si>
  <si>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</si>
  <si>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</si>
  <si>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</si>
  <si>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</si>
  <si>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</si>
  <si>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</si>
  <si>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</si>
  <si>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</si>
  <si>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</si>
  <si>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</si>
  <si>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</si>
  <si>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</si>
  <si>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</si>
  <si>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</si>
  <si>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</si>
  <si>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</si>
  <si>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</si>
  <si>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</si>
  <si>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</si>
  <si>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</si>
  <si>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</si>
  <si>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</si>
  <si>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</si>
  <si>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</si>
  <si>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</si>
  <si>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</si>
  <si>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</si>
  <si>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</si>
  <si>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</si>
  <si>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</si>
  <si>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</si>
  <si>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</si>
  <si>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</si>
  <si>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</si>
  <si>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</si>
  <si>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</si>
  <si>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</si>
  <si>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</si>
  <si>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</si>
  <si>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</si>
  <si>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</si>
  <si>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</si>
  <si>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</si>
  <si>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</si>
  <si>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</si>
  <si>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</si>
  <si>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</si>
  <si>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</si>
  <si>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</si>
  <si>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</si>
  <si>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</si>
  <si>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</si>
  <si>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</si>
  <si>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</si>
  <si>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</si>
  <si>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</si>
  <si>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</si>
  <si>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</si>
  <si>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</si>
  <si>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</si>
  <si>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</si>
  <si>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</si>
  <si>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</si>
  <si>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</si>
  <si>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</si>
  <si>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</si>
  <si>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</si>
  <si>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</si>
  <si>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</si>
  <si>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</si>
  <si>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</si>
  <si>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</si>
  <si>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</si>
  <si>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</si>
  <si>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</si>
  <si>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</si>
  <si>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</si>
  <si>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</si>
  <si>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</si>
  <si>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</si>
  <si>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</si>
  <si>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</si>
  <si>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</si>
  <si>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</si>
  <si>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</si>
  <si>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</si>
  <si>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</si>
  <si>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</si>
  <si>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</si>
  <si>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</si>
  <si>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</si>
  <si>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</si>
  <si>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</si>
  <si>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</si>
  <si>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</si>
  <si>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</si>
  <si>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</si>
  <si>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</si>
  <si>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</si>
  <si>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</si>
  <si>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</si>
  <si>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</si>
  <si>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</si>
  <si>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</si>
  <si>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</si>
  <si>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</si>
  <si>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</si>
  <si>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</si>
  <si>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</si>
  <si>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</si>
  <si>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</si>
  <si>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</si>
  <si>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</si>
  <si>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</si>
  <si>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</si>
  <si>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</si>
  <si>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</si>
  <si>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</si>
  <si>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</si>
  <si>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</si>
  <si>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</si>
  <si>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</si>
  <si>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</si>
  <si>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</si>
  <si>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</si>
  <si>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</si>
  <si>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</si>
  <si>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</si>
  <si>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</si>
  <si>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</si>
  <si>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</si>
  <si>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</si>
  <si>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</si>
  <si>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</si>
  <si>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</si>
  <si>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</si>
  <si>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</si>
  <si>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</si>
  <si>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</si>
  <si>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</si>
  <si>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</si>
  <si>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</si>
  <si>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</si>
  <si>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</si>
  <si>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</si>
  <si>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</si>
  <si>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</si>
  <si>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</si>
  <si>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</si>
  <si>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</si>
  <si>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</si>
  <si>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</si>
  <si>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</si>
  <si>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</si>
  <si>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</si>
  <si>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</si>
  <si>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</si>
  <si>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</si>
  <si>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</si>
  <si>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</si>
  <si>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</si>
  <si>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</si>
  <si>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</si>
  <si>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</si>
  <si>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</si>
  <si>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</si>
  <si>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</si>
  <si>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</si>
  <si>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</si>
  <si>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</si>
  <si>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</si>
  <si>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</si>
  <si>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</si>
  <si>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</si>
  <si>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</si>
  <si>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</si>
  <si>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</si>
  <si>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</si>
  <si>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</si>
  <si>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</si>
  <si>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</si>
  <si>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</si>
  <si>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</si>
  <si>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</si>
  <si>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</si>
  <si>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</si>
  <si>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</si>
  <si>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</si>
  <si>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</si>
  <si>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</si>
  <si>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</si>
  <si>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</si>
  <si>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</si>
  <si>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</si>
  <si>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</si>
  <si>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</si>
  <si>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</si>
  <si>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</si>
  <si>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</si>
  <si>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</si>
  <si>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</si>
  <si>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</si>
  <si>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</si>
  <si>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</si>
  <si>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</si>
  <si>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</si>
  <si>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</si>
  <si>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</si>
  <si>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</si>
  <si>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</si>
  <si>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</si>
  <si>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</si>
  <si>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</si>
  <si>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</si>
  <si>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</si>
  <si>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</si>
  <si>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</si>
  <si>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</si>
  <si>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</si>
  <si>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</si>
  <si>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</si>
  <si>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</si>
  <si>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</si>
  <si>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</si>
  <si>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</si>
  <si>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</si>
  <si>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</si>
  <si>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</si>
  <si>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</si>
  <si>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</si>
  <si>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</si>
  <si>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</si>
  <si>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</si>
  <si>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</si>
  <si>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</si>
  <si>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</si>
  <si>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</si>
  <si>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</si>
  <si>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</si>
  <si>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</si>
  <si>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</si>
  <si>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</si>
  <si>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</si>
  <si>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</si>
  <si>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</si>
  <si>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</si>
  <si>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</si>
  <si>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</si>
  <si>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</si>
  <si>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</si>
  <si>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</si>
  <si>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</si>
  <si>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</si>
  <si>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</si>
  <si>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</si>
  <si>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</si>
  <si>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</si>
  <si>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</si>
  <si>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</si>
  <si>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</si>
  <si>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</si>
  <si>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</si>
  <si>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</si>
  <si>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</si>
  <si>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</si>
  <si>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</si>
  <si>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</si>
  <si>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</si>
  <si>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</si>
  <si>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</si>
  <si>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</si>
  <si>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</si>
  <si>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</si>
  <si>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</si>
  <si>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</si>
  <si>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</si>
  <si>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</si>
  <si>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</si>
  <si>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</si>
  <si>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</si>
  <si>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</si>
  <si>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</si>
  <si>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</si>
  <si>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</si>
  <si>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</si>
  <si>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</si>
  <si>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</si>
  <si>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</si>
  <si>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</si>
  <si>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</si>
  <si>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</si>
  <si>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</si>
  <si>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</si>
  <si>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</si>
  <si>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</si>
  <si>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</si>
  <si>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</si>
  <si>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</si>
  <si>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</si>
  <si>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</si>
  <si>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</si>
  <si>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</si>
  <si>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</si>
  <si>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</si>
  <si>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</si>
  <si>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</si>
  <si>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</si>
  <si>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</si>
  <si>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</si>
  <si>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</si>
  <si>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</si>
  <si>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</si>
  <si>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</si>
  <si>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</si>
  <si>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</si>
  <si>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</si>
  <si>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</si>
  <si>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</si>
  <si>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</si>
  <si>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</si>
  <si>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</si>
  <si>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</si>
  <si>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</si>
  <si>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</si>
  <si>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</si>
  <si>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</si>
  <si>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</si>
  <si>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</si>
  <si>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</si>
  <si>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</si>
  <si>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</si>
  <si>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</si>
  <si>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</si>
  <si>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</si>
  <si>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</si>
  <si>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</si>
  <si>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</si>
  <si>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</si>
  <si>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</si>
  <si>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</si>
  <si>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</si>
  <si>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</si>
  <si>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</si>
  <si>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</si>
  <si>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</si>
  <si>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</si>
  <si>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</si>
  <si>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</si>
  <si>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</si>
  <si>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</si>
  <si>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</si>
  <si>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</si>
  <si>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</si>
  <si>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</si>
  <si>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</si>
  <si>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</si>
  <si>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</si>
  <si>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</si>
  <si>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</si>
  <si>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</si>
  <si>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</si>
  <si>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</si>
  <si>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</si>
  <si>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</si>
  <si>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</si>
  <si>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</si>
  <si>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</si>
  <si>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</si>
  <si>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</si>
  <si>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</si>
  <si>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</si>
  <si>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</si>
  <si>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</si>
  <si>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</si>
  <si>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</si>
  <si>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</si>
  <si>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</si>
  <si>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</si>
  <si>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</si>
  <si>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</si>
  <si>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</si>
  <si>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</si>
  <si>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</si>
  <si>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</si>
  <si>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</si>
  <si>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</si>
  <si>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</si>
  <si>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</si>
  <si>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</si>
  <si>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</si>
  <si>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</si>
  <si>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</si>
  <si>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</si>
  <si>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</si>
  <si>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</si>
  <si>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</si>
  <si>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</si>
  <si>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</si>
  <si>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</si>
  <si>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</si>
  <si>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</si>
  <si>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</si>
  <si>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</si>
  <si>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</si>
  <si>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</si>
  <si>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</si>
  <si>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</si>
  <si>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</si>
  <si>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</si>
  <si>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</si>
  <si>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</si>
  <si>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</si>
  <si>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</si>
  <si>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</si>
  <si>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</si>
  <si>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</si>
  <si>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</si>
  <si>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</si>
  <si>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</si>
  <si>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</si>
  <si>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</si>
  <si>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</si>
  <si>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</si>
  <si>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</si>
  <si>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</si>
  <si>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</si>
  <si>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</si>
  <si>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</si>
  <si>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</si>
  <si>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</si>
  <si>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</si>
  <si>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</si>
  <si>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</si>
  <si>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</si>
  <si>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</si>
  <si>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</si>
  <si>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</si>
  <si>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</si>
  <si>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</si>
  <si>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</si>
  <si>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</si>
  <si>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</si>
  <si>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</si>
  <si>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</si>
  <si>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</si>
  <si>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</si>
  <si>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</si>
  <si>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</si>
  <si>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</si>
  <si>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</si>
  <si>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</si>
  <si>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</si>
  <si>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</si>
  <si>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</si>
  <si>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</si>
  <si>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</si>
  <si>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</si>
  <si>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</si>
  <si>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</si>
  <si>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</si>
  <si>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</si>
  <si>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</si>
  <si>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</si>
  <si>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</si>
  <si>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</si>
  <si>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</si>
  <si>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</si>
  <si>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</si>
  <si>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</si>
  <si>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</si>
  <si>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</si>
  <si>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</si>
  <si>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</si>
  <si>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</si>
  <si>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</si>
  <si>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</si>
  <si>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</si>
  <si>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</si>
  <si>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</si>
  <si>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</si>
  <si>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</si>
  <si>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</si>
  <si>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</si>
  <si>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</si>
  <si>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</si>
  <si>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</si>
  <si>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</si>
  <si>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</si>
  <si>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</si>
  <si>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</si>
  <si>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</si>
  <si>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</si>
  <si>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</si>
  <si>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</si>
  <si>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</si>
  <si>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</si>
  <si>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</si>
  <si>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</si>
  <si>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</si>
  <si>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</si>
  <si>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</si>
  <si>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</si>
  <si>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</si>
  <si>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</si>
  <si>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</si>
  <si>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</si>
  <si>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</si>
  <si>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</si>
  <si>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</si>
  <si>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</si>
  <si>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</si>
  <si>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</si>
  <si>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</si>
  <si>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</si>
  <si>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</si>
  <si>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</si>
  <si>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</si>
  <si>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</si>
  <si>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</si>
  <si>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</si>
  <si>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</si>
  <si>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</si>
  <si>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</si>
  <si>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</si>
  <si>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</si>
  <si>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</si>
  <si>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</si>
  <si>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</si>
  <si>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</si>
  <si>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</si>
  <si>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</si>
  <si>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</si>
  <si>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</si>
  <si>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</si>
  <si>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</si>
  <si>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</si>
  <si>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</si>
  <si>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</si>
  <si>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</si>
  <si>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</si>
  <si>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</si>
  <si>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</si>
  <si>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</si>
  <si>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</si>
  <si>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</si>
  <si>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</si>
  <si>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</si>
  <si>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</si>
  <si>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</si>
  <si>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</si>
  <si>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</si>
  <si>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</si>
  <si>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</si>
  <si>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</si>
  <si>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</si>
  <si>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</si>
  <si>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</si>
  <si>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</si>
  <si>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</si>
  <si>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</si>
  <si>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</si>
  <si>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</si>
  <si>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</si>
  <si>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</si>
  <si>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</si>
  <si>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</si>
  <si>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</si>
  <si>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</si>
  <si>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</si>
  <si>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</si>
  <si>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</si>
  <si>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</si>
  <si>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</si>
  <si>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</si>
  <si>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</si>
  <si>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</si>
  <si>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</si>
  <si>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</si>
  <si>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</si>
  <si>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</si>
  <si>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</si>
  <si>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</si>
  <si>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</si>
  <si>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</si>
  <si>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</si>
  <si>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</si>
  <si>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</si>
  <si>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</si>
  <si>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</si>
  <si>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</si>
  <si>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</si>
  <si>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</si>
  <si>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</si>
  <si>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</si>
  <si>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</si>
  <si>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</si>
  <si>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</si>
  <si>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</si>
  <si>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</si>
  <si>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</si>
  <si>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</si>
  <si>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</si>
  <si>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</si>
  <si>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</si>
  <si>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</si>
  <si>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</si>
  <si>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</si>
  <si>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</si>
  <si>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</si>
  <si>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</si>
  <si>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</si>
  <si>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</si>
  <si>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</si>
  <si>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</si>
  <si>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</si>
  <si>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</si>
  <si>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</si>
  <si>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</si>
  <si>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</si>
  <si>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</si>
  <si>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</si>
  <si>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</si>
  <si>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</si>
  <si>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</si>
  <si>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</si>
  <si>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</si>
  <si>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</si>
  <si>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</si>
  <si>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</si>
  <si>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</si>
  <si>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</si>
  <si>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</si>
  <si>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</si>
  <si>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</si>
  <si>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</si>
  <si>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</si>
  <si>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</si>
  <si>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</si>
  <si>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</si>
  <si>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</si>
  <si>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</si>
  <si>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</si>
  <si>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</si>
  <si>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</si>
  <si>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</si>
  <si>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</si>
  <si>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</si>
  <si>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</si>
  <si>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</si>
  <si>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</si>
  <si>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</si>
  <si>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</si>
  <si>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</si>
  <si>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</si>
  <si>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</si>
  <si>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</si>
  <si>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</si>
  <si>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</si>
  <si>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</si>
  <si>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</si>
  <si>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</si>
  <si>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</si>
  <si>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</si>
  <si>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</si>
  <si>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</si>
  <si>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</si>
  <si>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</si>
  <si>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</si>
  <si>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</si>
  <si>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</si>
  <si>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</si>
  <si>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</si>
  <si>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</si>
  <si>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</si>
  <si>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</si>
  <si>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</si>
  <si>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</si>
  <si>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</si>
  <si>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</si>
  <si>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</si>
  <si>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</si>
  <si>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</si>
  <si>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</si>
  <si>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</si>
  <si>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</si>
  <si>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</si>
  <si>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</si>
  <si>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</si>
  <si>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</si>
  <si>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</si>
  <si>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</si>
  <si>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</si>
  <si>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</si>
  <si>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</si>
  <si>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</si>
  <si>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</si>
  <si>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</si>
  <si>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</si>
  <si>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</si>
  <si>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</si>
  <si>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</si>
  <si>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</si>
  <si>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</si>
  <si>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</si>
  <si>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</si>
  <si>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</si>
  <si>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</si>
  <si>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</si>
  <si>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</si>
  <si>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</si>
  <si>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</si>
  <si>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</si>
  <si>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</si>
  <si>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</si>
  <si>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</si>
  <si>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</si>
  <si>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</si>
  <si>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</si>
  <si>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</si>
  <si>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</si>
  <si>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</si>
  <si>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</si>
  <si>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</si>
  <si>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</si>
  <si>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</si>
  <si>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</si>
  <si>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</si>
  <si>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</si>
  <si>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</si>
  <si>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</si>
  <si>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</si>
  <si>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</si>
  <si>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</si>
  <si>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</si>
  <si>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</si>
  <si>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</si>
  <si>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</si>
  <si>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</si>
  <si>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</si>
  <si>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</si>
  <si>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</si>
  <si>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</si>
  <si>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</si>
  <si>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</si>
  <si>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</si>
  <si>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</si>
  <si>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</si>
  <si>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</si>
  <si>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</si>
  <si>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</si>
  <si>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</si>
  <si>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</si>
  <si>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</si>
  <si>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</si>
  <si>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</si>
  <si>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</si>
  <si>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</si>
  <si>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</si>
  <si>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</si>
  <si>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</si>
  <si>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</si>
  <si>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</si>
  <si>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</si>
  <si>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</si>
  <si>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</si>
  <si>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</si>
  <si>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</si>
  <si>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</si>
  <si>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</si>
  <si>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</si>
  <si>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</si>
  <si>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</si>
  <si>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</si>
  <si>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</si>
  <si>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</si>
  <si>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</si>
  <si>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</si>
  <si>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</si>
  <si>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</si>
  <si>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</si>
  <si>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</si>
  <si>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</si>
  <si>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</si>
  <si>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</si>
  <si>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</si>
  <si>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</si>
  <si>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</si>
  <si>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</si>
  <si>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</si>
  <si>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</si>
  <si>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</si>
  <si>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</si>
  <si>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</si>
  <si>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</si>
  <si>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</si>
  <si>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</si>
  <si>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</si>
  <si>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</si>
  <si>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</si>
  <si>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</si>
  <si>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</si>
  <si>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</si>
  <si>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</si>
  <si>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</si>
  <si>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</si>
  <si>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</si>
  <si>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</si>
  <si>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</si>
  <si>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</si>
  <si>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</si>
  <si>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</si>
  <si>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</si>
  <si>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</si>
  <si>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</si>
  <si>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</si>
  <si>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</si>
  <si>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</si>
  <si>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</si>
  <si>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</si>
  <si>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</si>
  <si>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</si>
  <si>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</si>
  <si>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</si>
  <si>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</si>
  <si>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</si>
  <si>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</si>
  <si>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</si>
  <si>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</si>
  <si>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</si>
  <si>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</si>
  <si>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</si>
  <si>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</si>
  <si>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</si>
  <si>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</si>
  <si>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</si>
  <si>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</si>
  <si>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</si>
  <si>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</si>
  <si>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</si>
  <si>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</si>
  <si>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</si>
  <si>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</si>
  <si>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</si>
  <si>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</si>
  <si>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</si>
  <si>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</si>
  <si>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</si>
  <si>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</si>
  <si>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</si>
  <si>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</si>
  <si>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</si>
  <si>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</si>
  <si>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</si>
  <si>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</si>
  <si>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</si>
  <si>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</si>
  <si>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</si>
  <si>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</si>
  <si>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</si>
  <si>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</si>
  <si>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</si>
  <si>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</si>
  <si>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</si>
  <si>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</si>
  <si>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</si>
  <si>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</si>
  <si>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</si>
  <si>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</si>
  <si>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</si>
  <si>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</si>
  <si>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</si>
  <si>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</si>
  <si>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</si>
  <si>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</si>
  <si>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</si>
  <si>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</si>
  <si>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</si>
  <si>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</si>
  <si>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</si>
  <si>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</si>
  <si>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</si>
  <si>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</si>
  <si>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</si>
  <si>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</si>
  <si>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</si>
  <si>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</si>
  <si>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</si>
  <si>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</si>
  <si>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</si>
  <si>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</si>
  <si>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</si>
  <si>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</si>
  <si>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</si>
  <si>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</si>
  <si>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</si>
  <si>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</si>
  <si>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</si>
  <si>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</si>
  <si>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</si>
  <si>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</si>
  <si>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</si>
  <si>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</si>
  <si>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</si>
  <si>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</si>
  <si>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</si>
  <si>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</si>
  <si>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</si>
  <si>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</si>
  <si>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</si>
  <si>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</si>
  <si>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</si>
  <si>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</si>
  <si>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</si>
  <si>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</si>
  <si>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</si>
  <si>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</si>
  <si>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</si>
  <si>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</si>
  <si>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</si>
  <si>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</si>
  <si>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</si>
  <si>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</si>
  <si>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</si>
  <si>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</si>
  <si>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</si>
  <si>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</si>
  <si>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</si>
  <si>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</si>
  <si>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</si>
  <si>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</si>
  <si>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</si>
  <si>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</si>
  <si>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</si>
  <si>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</si>
  <si>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</si>
  <si>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</si>
  <si>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</si>
  <si>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</si>
  <si>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</si>
  <si>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</si>
  <si>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</si>
  <si>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</si>
  <si>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</si>
  <si>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</si>
  <si>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</si>
  <si>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</si>
  <si>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</si>
  <si>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</si>
  <si>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</si>
  <si>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</si>
  <si>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</si>
  <si>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</si>
  <si>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</si>
  <si>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</si>
  <si>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</si>
  <si>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</si>
  <si>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</si>
  <si>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</si>
  <si>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</si>
  <si>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</si>
  <si>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</si>
  <si>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</si>
  <si>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</si>
  <si>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</si>
  <si>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</si>
  <si>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</si>
  <si>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</si>
  <si>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</si>
  <si>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</si>
  <si>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</si>
  <si>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</si>
  <si>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</si>
  <si>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</si>
  <si>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</si>
  <si>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</si>
  <si>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</si>
  <si>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</si>
  <si>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</si>
  <si>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</si>
  <si>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</si>
  <si>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</si>
  <si>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</si>
  <si>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</si>
  <si>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</si>
  <si>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</si>
  <si>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</si>
  <si>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</si>
  <si>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</si>
  <si>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</si>
  <si>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</si>
  <si>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</si>
  <si>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</si>
  <si>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</si>
  <si>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</si>
  <si>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</si>
  <si>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</si>
  <si>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</si>
  <si>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</si>
  <si>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</si>
  <si>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</si>
  <si>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</si>
  <si>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</si>
  <si>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</si>
  <si>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</si>
  <si>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</si>
  <si>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</si>
  <si>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</si>
  <si>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</si>
  <si>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</si>
  <si>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</si>
  <si>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</si>
  <si>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</si>
  <si>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</si>
  <si>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</si>
  <si>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</si>
  <si>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</si>
  <si>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</si>
  <si>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</si>
  <si>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</si>
  <si>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</si>
  <si>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</si>
  <si>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</si>
  <si>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</si>
  <si>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</si>
  <si>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</si>
  <si>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</si>
  <si>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</si>
  <si>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</si>
  <si>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</si>
  <si>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</si>
  <si>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</si>
  <si>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</si>
  <si>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</si>
  <si>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</si>
  <si>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</si>
  <si>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</si>
  <si>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</si>
  <si>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</si>
  <si>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</si>
  <si>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</si>
  <si>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</si>
  <si>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</si>
  <si>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</si>
  <si>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</si>
  <si>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</si>
  <si>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</si>
  <si>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</si>
  <si>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</si>
  <si>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</si>
  <si>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</si>
  <si>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</si>
  <si>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</si>
  <si>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</si>
  <si>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</si>
  <si>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</si>
  <si>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</si>
  <si>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</si>
  <si>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</si>
  <si>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</si>
  <si>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</si>
  <si>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</si>
  <si>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</si>
  <si>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</si>
  <si>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</si>
  <si>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</si>
  <si>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</si>
  <si>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</si>
  <si>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</si>
  <si>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</si>
  <si>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</si>
  <si>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</si>
  <si>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</si>
  <si>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</si>
  <si>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</si>
  <si>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</si>
  <si>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</si>
  <si>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</si>
  <si>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</si>
  <si>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</si>
  <si>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</si>
  <si>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</si>
  <si>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</si>
  <si>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</si>
  <si>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</si>
  <si>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</si>
  <si>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</si>
  <si>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</si>
  <si>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</si>
  <si>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</si>
  <si>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</si>
  <si>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</si>
  <si>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</si>
  <si>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</si>
  <si>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</si>
  <si>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</si>
  <si>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</si>
  <si>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</si>
  <si>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</si>
  <si>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</si>
  <si>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</si>
  <si>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</si>
  <si>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</si>
  <si>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</si>
  <si>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</si>
  <si>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</si>
  <si>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</si>
  <si>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</si>
  <si>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</si>
  <si>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</si>
  <si>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</si>
  <si>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</si>
  <si>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</si>
  <si>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</si>
  <si>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</si>
  <si>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</si>
  <si>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</si>
  <si>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</si>
  <si>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</si>
  <si>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</si>
  <si>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</si>
  <si>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</si>
  <si>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</si>
  <si>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</si>
  <si>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</si>
  <si>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</si>
  <si>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</si>
  <si>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</si>
  <si>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</si>
  <si>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</si>
  <si>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</si>
  <si>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</si>
  <si>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</si>
  <si>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</si>
  <si>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</si>
  <si>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</si>
  <si>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</si>
  <si>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</si>
  <si>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</si>
  <si>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</si>
  <si>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</si>
  <si>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</si>
  <si>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</si>
  <si>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</si>
  <si>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</si>
  <si>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</si>
  <si>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</si>
  <si>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</si>
  <si>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</si>
  <si>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</si>
  <si>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</si>
  <si>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</si>
  <si>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</si>
  <si>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</si>
  <si>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</si>
  <si>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</si>
  <si>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</si>
  <si>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</si>
  <si>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</si>
  <si>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</si>
  <si>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</si>
  <si>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</si>
  <si>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</si>
  <si>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</si>
  <si>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</si>
  <si>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</si>
  <si>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</si>
  <si>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</si>
  <si>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</si>
  <si>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</si>
  <si>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</si>
  <si>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</si>
  <si>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</si>
  <si>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</si>
  <si>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</si>
  <si>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</si>
  <si>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</si>
  <si>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</si>
  <si>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</si>
  <si>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</si>
  <si>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</si>
  <si>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</si>
  <si>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</si>
  <si>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</si>
  <si>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</si>
  <si>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</si>
  <si>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</si>
  <si>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</si>
  <si>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</si>
  <si>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</si>
  <si>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</si>
  <si>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</si>
  <si>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</si>
  <si>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</si>
  <si>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</si>
  <si>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</si>
  <si>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</si>
  <si>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</si>
  <si>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</si>
  <si>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</si>
  <si>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</si>
  <si>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</si>
  <si>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</si>
  <si>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</si>
  <si>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</si>
  <si>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</si>
  <si>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</si>
  <si>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</si>
  <si>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</si>
  <si>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</si>
  <si>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</si>
  <si>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</si>
  <si>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</si>
  <si>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</si>
  <si>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</si>
  <si>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</si>
  <si>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</si>
  <si>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</si>
  <si>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</si>
  <si>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</si>
  <si>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</si>
  <si>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</si>
  <si>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</si>
  <si>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</si>
  <si>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</si>
  <si>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</si>
  <si>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</si>
  <si>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</si>
  <si>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</si>
  <si>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</si>
  <si>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</si>
  <si>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</si>
  <si>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</si>
  <si>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</si>
  <si>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</si>
  <si>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</si>
  <si>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</si>
  <si>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</si>
  <si>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</si>
  <si>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</si>
  <si>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</si>
  <si>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</si>
  <si>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</si>
  <si>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</si>
  <si>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</si>
  <si>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</si>
  <si>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</si>
  <si>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</si>
  <si>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</si>
  <si>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</si>
  <si>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</si>
  <si>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</si>
  <si>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</si>
  <si>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</si>
  <si>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</si>
  <si>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</si>
  <si>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</si>
  <si>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</si>
  <si>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</si>
  <si>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</si>
  <si>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</si>
  <si>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</si>
  <si>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</si>
  <si>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</si>
  <si>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</si>
  <si>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</si>
  <si>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</si>
  <si>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</si>
  <si>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</si>
  <si>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</si>
  <si>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</si>
  <si>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</si>
  <si>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</si>
  <si>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</si>
  <si>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</si>
  <si>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</si>
  <si>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</si>
  <si>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</si>
  <si>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</si>
  <si>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</si>
  <si>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</si>
  <si>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</si>
  <si>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</si>
  <si>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</si>
  <si>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</si>
  <si>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</si>
  <si>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</si>
  <si>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</si>
  <si>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</si>
  <si>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</si>
  <si>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</si>
  <si>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</si>
  <si>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</si>
  <si>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</si>
  <si>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</si>
  <si>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</si>
  <si>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</si>
  <si>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</si>
  <si>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</si>
  <si>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</si>
  <si>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</si>
  <si>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</si>
  <si>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</si>
  <si>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</si>
  <si>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</si>
  <si>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</si>
  <si>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</si>
  <si>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</si>
  <si>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</si>
  <si>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</si>
  <si>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</si>
  <si>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</si>
  <si>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</si>
  <si>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</si>
  <si>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</si>
  <si>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</si>
  <si>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</si>
  <si>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</si>
  <si>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</si>
  <si>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</si>
  <si>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</si>
  <si>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</si>
  <si>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</si>
  <si>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</si>
  <si>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</si>
  <si>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</si>
  <si>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</si>
  <si>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</si>
  <si>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</si>
  <si>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</si>
  <si>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</si>
  <si>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</si>
  <si>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</si>
  <si>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</si>
  <si>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</si>
  <si>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</si>
  <si>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</si>
  <si>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</si>
  <si>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</si>
  <si>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</si>
  <si>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</si>
  <si>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</si>
  <si>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</si>
  <si>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</si>
  <si>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</si>
  <si>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</si>
  <si>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</si>
  <si>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</si>
  <si>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</si>
  <si>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</si>
  <si>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</si>
  <si>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</si>
  <si>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</si>
  <si>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</si>
  <si>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</si>
  <si>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</si>
  <si>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</si>
  <si>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</si>
  <si>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</si>
  <si>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</si>
  <si>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</si>
  <si>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</si>
  <si>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</si>
  <si>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</si>
  <si>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</si>
  <si>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</si>
  <si>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</si>
  <si>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</si>
  <si>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</si>
  <si>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</si>
  <si>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</si>
  <si>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</si>
  <si>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</si>
  <si>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</si>
  <si>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</si>
  <si>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</si>
  <si>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</si>
  <si>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</si>
  <si>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</si>
  <si>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</si>
  <si>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</si>
  <si>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</si>
  <si>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</si>
  <si>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</si>
  <si>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</si>
  <si>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</si>
  <si>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</si>
  <si>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</si>
  <si>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</si>
  <si>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</si>
  <si>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</si>
  <si>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</si>
  <si>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</si>
  <si>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</si>
  <si>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</si>
  <si>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</si>
  <si>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</si>
  <si>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</si>
  <si>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</si>
  <si>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</si>
  <si>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</si>
  <si>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</si>
  <si>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</si>
  <si>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</si>
  <si>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</si>
  <si>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</si>
  <si>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</si>
  <si>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</si>
  <si>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</si>
  <si>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</si>
  <si>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</si>
  <si>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</si>
  <si>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</si>
  <si>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</si>
  <si>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</si>
  <si>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</si>
  <si>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</si>
  <si>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</si>
  <si>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</si>
  <si>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</si>
  <si>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</si>
  <si>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</si>
  <si>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</si>
  <si>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</si>
  <si>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</si>
  <si>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</si>
  <si>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</si>
  <si>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</si>
  <si>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</si>
  <si>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</si>
  <si>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</si>
  <si>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</si>
  <si>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</si>
  <si>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</si>
  <si>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</si>
  <si>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</si>
  <si>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</si>
  <si>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</si>
  <si>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</si>
  <si>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</si>
  <si>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</si>
  <si>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</si>
  <si>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</si>
  <si>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</si>
  <si>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</si>
  <si>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</si>
  <si>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</si>
  <si>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</si>
  <si>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</si>
  <si>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</si>
  <si>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</si>
  <si>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</si>
  <si>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</si>
  <si>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</si>
  <si>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</si>
  <si>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</si>
  <si>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</si>
  <si>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</si>
  <si>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</si>
  <si>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</si>
  <si>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</si>
  <si>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</si>
  <si>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</si>
  <si>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</si>
  <si>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</si>
  <si>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</si>
  <si>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</si>
  <si>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</si>
  <si>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</si>
  <si>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</si>
  <si>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</si>
  <si>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</si>
  <si>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</si>
  <si>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</si>
  <si>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</si>
  <si>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</si>
  <si>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</si>
  <si>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</si>
  <si>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</si>
  <si>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</si>
  <si>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</si>
  <si>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</si>
  <si>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</si>
  <si>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</si>
  <si>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</si>
  <si>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</si>
  <si>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</si>
  <si>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</si>
  <si>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</si>
  <si>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</si>
  <si>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</si>
  <si>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</si>
  <si>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</si>
  <si>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</si>
  <si>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</si>
  <si>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</si>
  <si>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</si>
  <si>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</si>
  <si>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</si>
  <si>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</si>
  <si>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</si>
  <si>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</si>
  <si>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</si>
  <si>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</si>
  <si>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</si>
  <si>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</si>
  <si>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</si>
  <si>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</si>
  <si>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</si>
  <si>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</si>
  <si>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</si>
  <si>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</si>
  <si>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</si>
  <si>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</si>
  <si>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</si>
  <si>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</si>
  <si>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</si>
  <si>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</si>
  <si>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</si>
  <si>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</si>
  <si>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</si>
  <si>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</si>
  <si>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</si>
  <si>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</si>
  <si>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</si>
  <si>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</si>
  <si>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</si>
  <si>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</si>
  <si>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</si>
  <si>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</si>
  <si>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</si>
  <si>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</si>
  <si>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</si>
  <si>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</si>
  <si>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</si>
  <si>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</si>
  <si>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</si>
  <si>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</si>
  <si>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</si>
  <si>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</si>
  <si>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</si>
  <si>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</si>
  <si>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</si>
  <si>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</si>
  <si>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</si>
  <si>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</si>
  <si>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</si>
  <si>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</si>
  <si>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</si>
  <si>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</si>
  <si>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</si>
  <si>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</si>
  <si>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</si>
  <si>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</si>
  <si>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</si>
  <si>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</si>
  <si>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</si>
  <si>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</si>
  <si>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</si>
  <si>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</si>
  <si>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</si>
  <si>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</si>
  <si>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</si>
  <si>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</si>
  <si>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</si>
  <si>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</si>
  <si>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</si>
  <si>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</si>
  <si>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</si>
  <si>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</si>
  <si>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</si>
  <si>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</si>
  <si>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</si>
  <si>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</si>
  <si>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</si>
  <si>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</si>
  <si>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</si>
  <si>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</si>
  <si>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</si>
  <si>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</si>
  <si>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</si>
  <si>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</si>
  <si>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</si>
  <si>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</si>
  <si>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</si>
  <si>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</si>
  <si>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</si>
  <si>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</si>
  <si>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</si>
  <si>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</si>
  <si>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</si>
  <si>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</si>
  <si>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</si>
  <si>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</si>
  <si>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</si>
  <si>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</si>
  <si>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</si>
  <si>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</si>
  <si>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</si>
  <si>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</si>
  <si>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</si>
  <si>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</si>
  <si>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</si>
  <si>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</si>
  <si>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</si>
  <si>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</si>
  <si>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</si>
  <si>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</si>
  <si>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</si>
  <si>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</si>
  <si>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</si>
  <si>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</si>
  <si>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</si>
  <si>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</si>
  <si>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</si>
  <si>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</si>
  <si>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</si>
  <si>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</si>
  <si>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</si>
  <si>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</si>
  <si>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</si>
  <si>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</si>
  <si>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</si>
  <si>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</si>
  <si>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</si>
  <si>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</si>
  <si>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</si>
  <si>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</si>
  <si>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</si>
  <si>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</si>
  <si>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</si>
  <si>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</si>
  <si>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</si>
  <si>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</si>
  <si>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</si>
  <si>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</si>
  <si>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</si>
  <si>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</si>
  <si>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</si>
  <si>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</si>
  <si>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</si>
  <si>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</si>
  <si>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</si>
  <si>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</si>
  <si>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</si>
  <si>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</si>
  <si>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</si>
  <si>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</si>
  <si>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</si>
  <si>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</si>
  <si>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</si>
  <si>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</si>
  <si>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</si>
  <si>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</si>
  <si>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</si>
  <si>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</si>
  <si>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</si>
  <si>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</si>
  <si>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</si>
  <si>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</si>
  <si>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</si>
  <si>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</si>
  <si>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</si>
  <si>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</si>
  <si>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</si>
  <si>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</si>
  <si>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</si>
  <si>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</si>
  <si>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</si>
  <si>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</si>
  <si>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</si>
  <si>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</si>
  <si>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</si>
  <si>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</si>
  <si>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</si>
  <si>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</si>
  <si>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</si>
  <si>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</si>
  <si>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</si>
  <si>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</si>
  <si>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</si>
  <si>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</si>
  <si>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</si>
  <si>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</si>
  <si>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</si>
  <si>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</si>
  <si>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</si>
  <si>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</si>
  <si>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</si>
  <si>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</si>
  <si>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</si>
  <si>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</si>
  <si>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</si>
  <si>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</si>
  <si>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</si>
  <si>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</si>
  <si>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</si>
  <si>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</si>
  <si>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</si>
  <si>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</si>
  <si>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</si>
  <si>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</si>
  <si>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</si>
  <si>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</si>
  <si>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</si>
  <si>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</si>
  <si>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</si>
  <si>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</si>
  <si>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</si>
  <si>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</si>
  <si>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</si>
  <si>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</si>
  <si>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</si>
  <si>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</si>
  <si>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</si>
  <si>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</si>
  <si>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</si>
  <si>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</si>
  <si>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</si>
  <si>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</si>
  <si>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</si>
  <si>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</si>
  <si>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</si>
  <si>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</si>
  <si>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</si>
  <si>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</si>
  <si>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</si>
  <si>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</si>
  <si>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</si>
  <si>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</si>
  <si>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</si>
  <si>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</si>
  <si>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</si>
  <si>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</si>
  <si>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</si>
  <si>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</si>
  <si>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</si>
  <si>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</si>
  <si>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</si>
  <si>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</si>
  <si>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</si>
  <si>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</si>
  <si>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</si>
  <si>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</si>
  <si>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</si>
  <si>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</si>
  <si>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</si>
  <si>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</si>
  <si>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</si>
  <si>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</si>
  <si>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</si>
  <si>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</si>
  <si>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</si>
  <si>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</si>
  <si>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</si>
  <si>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</si>
  <si>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</si>
  <si>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</si>
  <si>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</si>
  <si>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</si>
  <si>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</si>
  <si>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</si>
  <si>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</si>
  <si>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</si>
  <si>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</si>
  <si>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</si>
  <si>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</si>
  <si>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</si>
  <si>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</si>
  <si>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</si>
  <si>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</si>
  <si>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</si>
  <si>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</si>
  <si>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</si>
  <si>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</si>
  <si>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</si>
  <si>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</si>
  <si>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</si>
  <si>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</si>
  <si>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</si>
  <si>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</si>
  <si>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</si>
  <si>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</si>
  <si>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</si>
  <si>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</si>
  <si>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</si>
  <si>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</si>
  <si>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</si>
  <si>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</si>
  <si>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</si>
  <si>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</si>
  <si>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</si>
  <si>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</si>
  <si>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</si>
  <si>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</si>
  <si>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</si>
  <si>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</si>
  <si>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</si>
  <si>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</si>
  <si>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</si>
  <si>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</si>
  <si>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</si>
  <si>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</si>
  <si>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</si>
  <si>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</si>
  <si>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</si>
  <si>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</si>
  <si>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</si>
  <si>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</si>
  <si>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</si>
  <si>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</si>
  <si>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</si>
  <si>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</si>
  <si>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</si>
  <si>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</si>
  <si>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</si>
  <si>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</si>
  <si>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</si>
  <si>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</si>
  <si>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</si>
  <si>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</si>
  <si>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</si>
  <si>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</si>
  <si>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</si>
  <si>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</si>
  <si>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</si>
  <si>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</si>
  <si>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</si>
  <si>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</si>
  <si>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</si>
  <si>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</si>
  <si>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</si>
  <si>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</si>
  <si>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</si>
  <si>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</si>
  <si>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</si>
  <si>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</si>
  <si>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</si>
  <si>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</si>
  <si>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</si>
  <si>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</si>
  <si>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</si>
  <si>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</si>
  <si>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</si>
  <si>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</si>
  <si>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</si>
  <si>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</si>
  <si>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</si>
  <si>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</si>
  <si>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</si>
  <si>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</si>
  <si>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</si>
  <si>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</si>
  <si>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</si>
  <si>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</si>
  <si>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</si>
  <si>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</si>
  <si>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</si>
  <si>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</si>
  <si>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</si>
  <si>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</si>
  <si>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</si>
  <si>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</si>
  <si>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</si>
  <si>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</si>
  <si>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</si>
  <si>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</si>
  <si>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</si>
  <si>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</si>
  <si>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</si>
  <si>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</si>
  <si>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</si>
  <si>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</si>
  <si>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</si>
  <si>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</si>
  <si>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</si>
  <si>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</si>
  <si>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</si>
  <si>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</si>
  <si>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</si>
  <si>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</si>
  <si>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</si>
  <si>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</si>
  <si>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</si>
  <si>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</si>
  <si>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</si>
  <si>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</si>
  <si>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</si>
  <si>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</si>
  <si>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</si>
  <si>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</si>
  <si>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</si>
  <si>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</si>
  <si>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</si>
  <si>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</si>
  <si>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</si>
  <si>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</si>
  <si>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</si>
  <si>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</si>
  <si>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</si>
  <si>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</si>
  <si>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</si>
  <si>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</si>
  <si>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</si>
  <si>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</si>
  <si>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</si>
  <si>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</si>
  <si>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</si>
  <si>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</si>
  <si>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</si>
  <si>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</si>
  <si>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</si>
  <si>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</si>
  <si>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</si>
  <si>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</si>
  <si>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</si>
  <si>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</si>
  <si>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</si>
  <si>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</si>
  <si>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</si>
  <si>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</si>
  <si>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</si>
  <si>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</si>
  <si>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</si>
  <si>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</si>
  <si>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</si>
  <si>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</si>
  <si>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</si>
  <si>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</si>
  <si>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</si>
  <si>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</si>
  <si>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</si>
  <si>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</si>
  <si>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</si>
  <si>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</si>
  <si>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</si>
  <si>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</si>
  <si>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</si>
  <si>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</si>
  <si>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</si>
  <si>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</si>
  <si>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</si>
  <si>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</si>
  <si>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</si>
  <si>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</si>
  <si>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</si>
  <si>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</si>
  <si>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</si>
  <si>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</si>
  <si>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</si>
  <si>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</si>
  <si>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</si>
  <si>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</si>
  <si>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</si>
  <si>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</si>
  <si>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</si>
  <si>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</si>
  <si>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</si>
  <si>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</si>
  <si>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</si>
  <si>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</si>
  <si>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</si>
  <si>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</si>
  <si>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</si>
  <si>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</si>
  <si>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</si>
  <si>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</si>
  <si>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</si>
  <si>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</si>
  <si>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</si>
  <si>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</si>
  <si>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</si>
  <si>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</si>
  <si>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</si>
  <si>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</si>
  <si>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</si>
  <si>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</si>
  <si>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</si>
  <si>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</si>
  <si>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</si>
  <si>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</si>
  <si>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</si>
  <si>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</si>
  <si>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</si>
  <si>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</si>
  <si>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</si>
  <si>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</si>
  <si>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</si>
  <si>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</si>
  <si>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</si>
  <si>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</si>
  <si>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</si>
  <si>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</si>
  <si>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</si>
  <si>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</si>
  <si>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</si>
  <si>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</si>
  <si>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</si>
  <si>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</si>
  <si>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</si>
  <si>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</si>
  <si>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</si>
  <si>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</si>
  <si>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</si>
  <si>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</si>
  <si>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</si>
  <si>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</si>
  <si>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</si>
  <si>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</si>
  <si>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</si>
  <si>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</si>
  <si>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</si>
  <si>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</si>
  <si>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</si>
  <si>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</si>
  <si>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</si>
  <si>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</si>
  <si>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</si>
  <si>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</si>
  <si>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</si>
  <si>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</si>
  <si>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</si>
  <si>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</si>
  <si>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</si>
  <si>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</si>
  <si>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</si>
  <si>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</si>
  <si>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</si>
  <si>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</si>
  <si>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</si>
  <si>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</si>
  <si>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</si>
  <si>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</si>
  <si>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</si>
  <si>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</si>
  <si>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</si>
  <si>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</si>
  <si>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</si>
  <si>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</si>
  <si>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</si>
  <si>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</si>
  <si>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</si>
  <si>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</si>
  <si>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</si>
  <si>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</si>
  <si>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</si>
  <si>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</si>
  <si>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</si>
  <si>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</si>
  <si>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</si>
  <si>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</si>
  <si>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</si>
  <si>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</si>
  <si>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</si>
  <si>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</si>
  <si>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</si>
  <si>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</si>
  <si>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</si>
  <si>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</si>
  <si>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</si>
  <si>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</si>
  <si>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</si>
  <si>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</si>
  <si>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</si>
  <si>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</si>
  <si>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</si>
  <si>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</si>
  <si>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</si>
  <si>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</si>
  <si>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</si>
  <si>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</si>
  <si>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</si>
  <si>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</si>
  <si>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</si>
  <si>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</si>
  <si>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</si>
  <si>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</si>
  <si>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</si>
  <si>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</si>
  <si>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</si>
  <si>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</si>
  <si>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</si>
  <si>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</si>
  <si>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</si>
  <si>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</si>
  <si>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</si>
  <si>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</si>
  <si>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</si>
  <si>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</si>
  <si>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</si>
  <si>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</si>
  <si>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</si>
  <si>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</si>
  <si>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</si>
  <si>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</si>
  <si>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</si>
  <si>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</si>
  <si>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</si>
  <si>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</si>
  <si>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</si>
  <si>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</si>
  <si>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</si>
  <si>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</si>
  <si>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</si>
  <si>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</si>
  <si>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</si>
  <si>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</si>
  <si>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</si>
  <si>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</si>
  <si>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</si>
  <si>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</si>
  <si>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</si>
  <si>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</si>
  <si>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</si>
  <si>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</si>
  <si>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</si>
  <si>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</si>
  <si>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</si>
  <si>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</si>
  <si>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</si>
  <si>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</si>
  <si>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</si>
  <si>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</si>
  <si>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</si>
  <si>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</si>
  <si>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</si>
  <si>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</si>
  <si>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</si>
  <si>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</si>
  <si>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</si>
  <si>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</si>
  <si>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</si>
  <si>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</si>
  <si>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</si>
  <si>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</si>
  <si>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</si>
  <si>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</si>
  <si>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</si>
  <si>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</si>
  <si>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</si>
  <si>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</si>
  <si>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</si>
  <si>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</si>
  <si>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</si>
  <si>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</si>
  <si>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</si>
  <si>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</si>
  <si>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</si>
  <si>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</si>
  <si>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</si>
  <si>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</si>
  <si>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</si>
  <si>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</si>
  <si>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</si>
  <si>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</si>
  <si>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</si>
  <si>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</si>
  <si>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</si>
  <si>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</si>
  <si>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</si>
  <si>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</si>
  <si>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</si>
  <si>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</si>
  <si>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</si>
  <si>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</si>
  <si>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</si>
  <si>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</si>
  <si>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</si>
  <si>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</si>
  <si>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</si>
  <si>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</si>
  <si>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</si>
  <si>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</si>
  <si>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</si>
  <si>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</si>
  <si>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</si>
  <si>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</si>
  <si>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</si>
  <si>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</si>
  <si>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</si>
  <si>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</si>
  <si>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</si>
  <si>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</si>
  <si>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</si>
  <si>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</si>
  <si>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</si>
  <si>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</si>
  <si>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</si>
  <si>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</si>
  <si>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</si>
  <si>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</si>
  <si>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</si>
  <si>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</si>
  <si>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</si>
  <si>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</si>
  <si>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</si>
  <si>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</si>
  <si>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</si>
  <si>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</si>
  <si>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</si>
  <si>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</si>
  <si>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</si>
  <si>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</si>
  <si>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</si>
  <si>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</si>
  <si>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</si>
  <si>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</si>
  <si>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</si>
  <si>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</si>
  <si>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</si>
  <si>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</si>
  <si>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</si>
  <si>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</si>
  <si>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</si>
  <si>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</si>
  <si>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</si>
  <si>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</si>
  <si>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</si>
  <si>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</si>
  <si>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</si>
  <si>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</si>
  <si>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</si>
  <si>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</si>
  <si>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</si>
  <si>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</si>
  <si>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</si>
  <si>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</si>
  <si>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</si>
  <si>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</si>
  <si>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</si>
  <si>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</si>
  <si>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</si>
  <si>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</si>
  <si>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</si>
  <si>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</si>
  <si>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</si>
  <si>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</si>
  <si>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</si>
  <si>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</si>
  <si>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</si>
  <si>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</si>
  <si>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</si>
  <si>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</si>
  <si>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</si>
  <si>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</si>
  <si>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</si>
  <si>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</si>
  <si>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</si>
  <si>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</si>
  <si>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</si>
  <si>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</si>
  <si>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</si>
  <si>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</si>
  <si>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</si>
  <si>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</si>
  <si>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</si>
  <si>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</si>
  <si>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</si>
  <si>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</si>
  <si>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</si>
  <si>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</si>
  <si>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</si>
  <si>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</si>
  <si>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</si>
  <si>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</si>
  <si>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</si>
  <si>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</si>
  <si>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</si>
  <si>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</si>
  <si>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</si>
  <si>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</si>
  <si>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</si>
  <si>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</si>
  <si>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</si>
  <si>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</si>
  <si>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</si>
  <si>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</si>
  <si>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</si>
  <si>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</si>
  <si>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</si>
  <si>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</si>
  <si>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</si>
  <si>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</si>
  <si>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</si>
  <si>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</si>
  <si>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</si>
  <si>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</si>
  <si>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</si>
  <si>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</si>
  <si>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</si>
  <si>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</si>
  <si>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</si>
  <si>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</si>
  <si>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</si>
  <si>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</si>
  <si>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</si>
  <si>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</si>
  <si>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</si>
  <si>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</si>
  <si>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</si>
  <si>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</si>
  <si>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</si>
  <si>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</si>
  <si>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</si>
  <si>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</si>
  <si>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</si>
  <si>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</si>
  <si>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</si>
  <si>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</si>
  <si>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</si>
  <si>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</si>
  <si>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</si>
  <si>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</si>
  <si>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</si>
  <si>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</si>
  <si>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</si>
  <si>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</si>
  <si>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</si>
  <si>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</si>
  <si>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</si>
  <si>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</si>
  <si>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</si>
  <si>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</si>
  <si>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</si>
  <si>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</si>
  <si>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</si>
  <si>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</si>
  <si>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</si>
  <si>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</si>
  <si>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</si>
  <si>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</si>
  <si>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</si>
  <si>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</si>
  <si>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</si>
  <si>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</si>
  <si>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</si>
  <si>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</si>
  <si>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</si>
  <si>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</si>
  <si>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</si>
  <si>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</si>
  <si>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</si>
  <si>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</si>
  <si>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</si>
  <si>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</si>
  <si>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</si>
  <si>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</si>
  <si>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</si>
  <si>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</si>
  <si>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</si>
  <si>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</si>
  <si>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</si>
  <si>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</si>
  <si>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</si>
  <si>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</si>
  <si>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</si>
  <si>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</si>
  <si>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</si>
  <si>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</si>
  <si>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</si>
  <si>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</si>
  <si>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</si>
  <si>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</si>
  <si>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</si>
  <si>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</si>
  <si>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</si>
  <si>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</si>
  <si>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</si>
  <si>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</si>
  <si>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</si>
  <si>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</si>
  <si>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</si>
  <si>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</si>
  <si>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</si>
  <si>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</si>
  <si>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</si>
  <si>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</si>
  <si>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</si>
  <si>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</si>
  <si>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</si>
  <si>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</si>
  <si>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</si>
  <si>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</si>
  <si>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</si>
  <si>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</si>
  <si>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</si>
  <si>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</si>
  <si>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</si>
  <si>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</si>
  <si>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</si>
  <si>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</si>
  <si>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</si>
  <si>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</si>
  <si>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</si>
  <si>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</si>
  <si>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</si>
  <si>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</si>
  <si>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</si>
  <si>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</si>
  <si>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</si>
  <si>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</si>
  <si>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</si>
  <si>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</si>
  <si>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</si>
  <si>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</si>
  <si>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</si>
  <si>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</si>
  <si>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</si>
  <si>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</si>
  <si>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</si>
  <si>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</si>
  <si>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</si>
  <si>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</si>
  <si>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</si>
  <si>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</si>
  <si>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</si>
  <si>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</si>
  <si>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</si>
  <si>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</si>
  <si>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</si>
  <si>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</si>
  <si>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</si>
  <si>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</si>
  <si>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</si>
  <si>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</si>
  <si>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</si>
  <si>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</si>
  <si>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</si>
  <si>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</si>
  <si>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</si>
  <si>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</si>
  <si>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</si>
  <si>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</si>
  <si>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</si>
  <si>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</si>
  <si>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</si>
  <si>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</si>
  <si>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</si>
  <si>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</si>
  <si>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</si>
  <si>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</si>
  <si>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</si>
  <si>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</si>
  <si>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</si>
  <si>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</si>
  <si>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</si>
  <si>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</si>
  <si>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</si>
  <si>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</si>
  <si>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</si>
  <si>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</si>
  <si>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</si>
  <si>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</si>
  <si>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</si>
  <si>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</si>
  <si>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</si>
  <si>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</si>
  <si>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</si>
  <si>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</si>
  <si>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</si>
  <si>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</si>
  <si>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</si>
  <si>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</si>
  <si>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</si>
  <si>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</si>
  <si>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</si>
  <si>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</si>
  <si>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</si>
  <si>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</si>
  <si>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</si>
  <si>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</si>
  <si>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</si>
  <si>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</si>
  <si>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</si>
  <si>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</si>
  <si>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</si>
  <si>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</si>
  <si>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</si>
  <si>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</si>
  <si>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</si>
  <si>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</si>
  <si>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</si>
  <si>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</si>
  <si>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</si>
  <si>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</si>
  <si>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</si>
  <si>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</si>
  <si>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</si>
  <si>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</si>
  <si>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</si>
  <si>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</si>
  <si>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</si>
  <si>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</si>
  <si>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</si>
  <si>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</si>
  <si>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</si>
  <si>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</si>
  <si>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</si>
  <si>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</si>
  <si>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</si>
  <si>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</si>
  <si>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</si>
  <si>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</si>
  <si>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</si>
  <si>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</si>
  <si>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</si>
  <si>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</si>
  <si>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</si>
  <si>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</si>
  <si>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</si>
  <si>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</si>
  <si>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</si>
  <si>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</si>
  <si>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</si>
  <si>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</si>
  <si>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</si>
  <si>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</si>
  <si>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</si>
  <si>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</si>
  <si>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</si>
  <si>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</si>
  <si>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</si>
  <si>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</si>
  <si>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</si>
  <si>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</si>
  <si>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</si>
  <si>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</si>
  <si>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</si>
  <si>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</si>
  <si>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</si>
  <si>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</si>
  <si>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</si>
  <si>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</si>
  <si>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</si>
  <si>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</si>
  <si>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</si>
  <si>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</si>
  <si>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</si>
  <si>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</si>
  <si>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</si>
  <si>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</si>
  <si>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</si>
  <si>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</si>
  <si>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</si>
  <si>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</si>
  <si>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</si>
  <si>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</si>
  <si>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</si>
  <si>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</si>
  <si>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</si>
  <si>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</si>
  <si>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</si>
  <si>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</si>
  <si>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</si>
  <si>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</si>
  <si>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</si>
  <si>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</si>
  <si>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</si>
  <si>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</si>
  <si>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</si>
  <si>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</si>
  <si>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</si>
  <si>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</si>
  <si>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</si>
  <si>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</si>
  <si>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</si>
  <si>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</si>
  <si>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</si>
  <si>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</si>
  <si>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</si>
  <si>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</si>
  <si>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</si>
  <si>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</si>
  <si>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</si>
  <si>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</si>
  <si>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</si>
  <si>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</si>
  <si>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</si>
  <si>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</si>
  <si>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</si>
  <si>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</si>
  <si>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</si>
  <si>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</si>
  <si>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</si>
  <si>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</si>
  <si>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</si>
  <si>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</si>
  <si>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</si>
  <si>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</si>
  <si>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</si>
  <si>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</si>
  <si>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</si>
  <si>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</si>
  <si>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</si>
  <si>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</si>
  <si>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</si>
  <si>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</si>
  <si>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</si>
  <si>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</si>
  <si>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</si>
  <si>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</si>
  <si>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</si>
  <si>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</si>
  <si>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</si>
  <si>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</si>
  <si>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</si>
  <si>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</si>
  <si>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</si>
  <si>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</si>
  <si>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</si>
  <si>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</si>
  <si>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</si>
  <si>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</si>
  <si>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</si>
  <si>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</si>
  <si>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</si>
  <si>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</si>
  <si>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</si>
  <si>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</si>
  <si>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</si>
  <si>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</si>
  <si>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</si>
  <si>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</si>
  <si>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</si>
  <si>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</si>
  <si>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</si>
  <si>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</si>
  <si>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</si>
  <si>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</si>
  <si>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</si>
  <si>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</si>
  <si>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</si>
  <si>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</si>
  <si>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</si>
  <si>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</si>
  <si>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</si>
  <si>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</si>
  <si>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</si>
  <si>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</si>
  <si>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</si>
  <si>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</si>
  <si>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</si>
  <si>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</si>
  <si>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</si>
  <si>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</si>
  <si>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</si>
  <si>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</si>
  <si>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</si>
  <si>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</si>
  <si>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</si>
  <si>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</si>
  <si>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</si>
  <si>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</si>
  <si>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</si>
  <si>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</si>
  <si>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</si>
  <si>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</si>
  <si>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</si>
  <si>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</si>
  <si>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</si>
  <si>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</si>
  <si>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</si>
  <si>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</si>
  <si>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</si>
  <si>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</si>
  <si>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</si>
  <si>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</si>
  <si>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</si>
  <si>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</si>
  <si>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</si>
  <si>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</si>
  <si>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</si>
  <si>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</si>
  <si>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</si>
  <si>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</si>
  <si>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</si>
  <si>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</si>
  <si>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</si>
  <si>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</si>
  <si>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</si>
  <si>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</si>
  <si>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</si>
  <si>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</si>
  <si>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</si>
  <si>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</si>
  <si>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</si>
  <si>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</si>
  <si>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</si>
  <si>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</si>
  <si>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</si>
  <si>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</si>
  <si>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</si>
  <si>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</si>
  <si>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</si>
  <si>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</si>
  <si>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</si>
  <si>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</si>
  <si>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</si>
  <si>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</si>
  <si>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</si>
  <si>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</si>
  <si>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</si>
  <si>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</si>
  <si>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</si>
  <si>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</si>
  <si>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</si>
  <si>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</si>
  <si>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</si>
  <si>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</si>
  <si>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</si>
  <si>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</si>
  <si>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</si>
  <si>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</si>
  <si>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</si>
  <si>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</si>
  <si>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</si>
  <si>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</si>
  <si>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</si>
  <si>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</si>
  <si>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</si>
  <si>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</si>
  <si>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</si>
  <si>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</si>
  <si>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</si>
  <si>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</si>
  <si>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</si>
  <si>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</si>
  <si>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</si>
  <si>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</si>
  <si>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</si>
  <si>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</si>
  <si>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</si>
  <si>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</si>
  <si>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</si>
  <si>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</si>
  <si>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</si>
  <si>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</si>
  <si>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</si>
  <si>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</si>
  <si>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</si>
  <si>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</si>
  <si>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</si>
  <si>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</si>
  <si>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</si>
  <si>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</si>
  <si>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</si>
  <si>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</si>
  <si>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</si>
  <si>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</si>
  <si>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</si>
  <si>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</si>
  <si>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</si>
  <si>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</si>
  <si>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</si>
  <si>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</si>
  <si>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</si>
  <si>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</si>
  <si>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</si>
  <si>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</si>
  <si>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</si>
  <si>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</si>
  <si>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</si>
  <si>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</si>
  <si>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</si>
  <si>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</si>
  <si>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</si>
  <si>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</si>
  <si>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</si>
  <si>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</si>
  <si>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</si>
  <si>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</si>
  <si>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</si>
  <si>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</si>
  <si>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</si>
  <si>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</si>
  <si>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</si>
  <si>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</si>
  <si>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</si>
  <si>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</si>
  <si>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</si>
  <si>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</si>
  <si>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</si>
  <si>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</si>
  <si>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</si>
  <si>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</si>
  <si>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</si>
  <si>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</si>
  <si>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</si>
  <si>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</si>
  <si>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</si>
  <si>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</si>
  <si>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</si>
  <si>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</si>
  <si>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</si>
  <si>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</si>
  <si>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</si>
  <si>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</si>
  <si>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</si>
  <si>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</si>
  <si>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</si>
  <si>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</si>
  <si>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</si>
  <si>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</si>
  <si>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</si>
  <si>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</si>
  <si>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</si>
  <si>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</si>
  <si>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</si>
  <si>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</si>
  <si>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</si>
  <si>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</si>
  <si>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</si>
  <si>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</si>
  <si>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</si>
  <si>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</si>
  <si>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</si>
  <si>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</si>
  <si>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</si>
  <si>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</si>
  <si>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</si>
  <si>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</si>
  <si>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</si>
  <si>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</si>
  <si>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</si>
  <si>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</si>
  <si>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</si>
  <si>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</si>
  <si>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</si>
  <si>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</si>
  <si>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</si>
  <si>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</si>
  <si>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</si>
  <si>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</si>
  <si>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</si>
  <si>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</si>
  <si>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</si>
  <si>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</si>
  <si>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</si>
  <si>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</si>
  <si>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</si>
  <si>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</si>
  <si>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</si>
  <si>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</si>
  <si>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</si>
  <si>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</si>
  <si>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</si>
  <si>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</si>
  <si>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</si>
  <si>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</si>
  <si>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</si>
  <si>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</si>
  <si>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</si>
  <si>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</si>
  <si>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</si>
  <si>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</si>
  <si>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</si>
  <si>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</si>
  <si>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</si>
  <si>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</si>
  <si>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</si>
  <si>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</si>
  <si>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</si>
  <si>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</si>
  <si>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</si>
  <si>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</si>
  <si>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</si>
  <si>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</si>
  <si>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</si>
  <si>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</si>
  <si>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</si>
  <si>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</si>
  <si>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</si>
  <si>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</si>
  <si>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</si>
  <si>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</si>
  <si>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</si>
  <si>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</si>
  <si>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</si>
  <si>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</si>
  <si>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</si>
  <si>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</si>
  <si>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</si>
  <si>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</si>
  <si>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</si>
  <si>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</si>
  <si>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</si>
  <si>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</si>
  <si>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</si>
  <si>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</si>
  <si>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</si>
  <si>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</si>
  <si>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</si>
  <si>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</si>
  <si>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</si>
  <si>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</si>
  <si>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</si>
  <si>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</si>
  <si>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</si>
  <si>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</si>
  <si>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</si>
  <si>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</si>
  <si>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</si>
  <si>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</si>
  <si>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</si>
  <si>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</si>
  <si>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</si>
  <si>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</si>
  <si>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</si>
  <si>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</si>
  <si>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</si>
  <si>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</si>
  <si>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</si>
  <si>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</si>
  <si>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</si>
  <si>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</si>
  <si>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</si>
  <si>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</si>
  <si>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</si>
  <si>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</si>
  <si>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</si>
  <si>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</si>
  <si>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</si>
  <si>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</si>
  <si>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</si>
  <si>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</si>
  <si>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</si>
  <si>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</si>
  <si>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</si>
  <si>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</si>
  <si>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</si>
  <si>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</si>
  <si>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</si>
  <si>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</si>
  <si>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</si>
  <si>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</si>
  <si>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</si>
  <si>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</si>
  <si>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</si>
  <si>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</si>
  <si>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</si>
  <si>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</si>
  <si>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</si>
  <si>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</si>
  <si>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</si>
  <si>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</si>
  <si>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</si>
  <si>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</si>
  <si>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</si>
  <si>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</si>
  <si>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</si>
  <si>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</si>
  <si>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</si>
  <si>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</si>
  <si>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</si>
  <si>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</si>
  <si>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</si>
  <si>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</si>
  <si>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</si>
  <si>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</si>
  <si>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</si>
  <si>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</si>
  <si>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</si>
  <si>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</si>
  <si>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</si>
  <si>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</si>
  <si>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</si>
  <si>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</si>
  <si>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</si>
  <si>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</si>
  <si>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</si>
  <si>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</si>
  <si>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</si>
  <si>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</si>
  <si>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</si>
  <si>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</si>
  <si>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</si>
  <si>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</si>
  <si>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</si>
  <si>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</si>
  <si>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</si>
  <si>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</si>
  <si>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</si>
  <si>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</si>
  <si>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</si>
  <si>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</si>
  <si>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</si>
  <si>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</si>
  <si>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</si>
  <si>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</si>
  <si>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</si>
  <si>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</si>
  <si>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</si>
  <si>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</si>
  <si>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</si>
  <si>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</si>
  <si>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</si>
  <si>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</si>
  <si>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</si>
  <si>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</si>
  <si>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</si>
  <si>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</si>
  <si>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</si>
  <si>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</si>
  <si>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</si>
  <si>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</si>
  <si>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</si>
  <si>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</si>
  <si>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</si>
  <si>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</si>
  <si>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</si>
  <si>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</si>
  <si>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</si>
  <si>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</si>
  <si>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</si>
  <si>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</si>
  <si>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</si>
  <si>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</si>
  <si>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</si>
  <si>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</si>
  <si>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</si>
  <si>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</si>
  <si>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</si>
  <si>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</si>
  <si>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</si>
  <si>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</si>
  <si>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</si>
  <si>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</si>
  <si>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</si>
  <si>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</si>
  <si>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</si>
  <si>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</si>
  <si>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</si>
  <si>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</si>
  <si>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</si>
  <si>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</si>
  <si>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</si>
  <si>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</si>
  <si>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</si>
  <si>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</si>
  <si>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</si>
  <si>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</si>
  <si>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</si>
  <si>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</si>
  <si>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</si>
  <si>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</si>
  <si>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</si>
  <si>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</si>
  <si>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</si>
  <si>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</si>
  <si>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</si>
  <si>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</si>
  <si>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</si>
  <si>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</si>
  <si>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</si>
  <si>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</si>
  <si>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</si>
  <si>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</si>
  <si>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</si>
  <si>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</si>
  <si>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</si>
  <si>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</si>
  <si>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</si>
  <si>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</si>
  <si>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</si>
  <si>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</si>
  <si>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</si>
  <si>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</si>
  <si>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</si>
  <si>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</si>
  <si>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</si>
  <si>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</si>
  <si>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</si>
  <si>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</si>
  <si>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</si>
  <si>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</si>
  <si>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</si>
  <si>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</si>
  <si>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</si>
  <si>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</si>
  <si>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</si>
  <si>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</si>
  <si>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</si>
  <si>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</si>
  <si>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</si>
  <si>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</si>
  <si>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</si>
  <si>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</si>
  <si>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</si>
  <si>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</si>
  <si>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</si>
  <si>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</si>
  <si>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</si>
  <si>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</si>
  <si>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</si>
  <si>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</si>
  <si>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</si>
  <si>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</si>
  <si>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</si>
  <si>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</si>
  <si>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</si>
  <si>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</si>
  <si>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</si>
  <si>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</si>
  <si>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</si>
  <si>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</si>
  <si>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</si>
  <si>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</si>
  <si>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</si>
  <si>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</si>
  <si>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</si>
  <si>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</si>
  <si>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</si>
  <si>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</si>
  <si>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</si>
  <si>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</si>
  <si>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</si>
  <si>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</si>
  <si>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</si>
  <si>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</si>
  <si>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</si>
  <si>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</si>
  <si>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</si>
  <si>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</si>
  <si>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</si>
  <si>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</si>
  <si>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</si>
  <si>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</si>
  <si>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</si>
  <si>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</si>
  <si>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</si>
  <si>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</si>
  <si>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</si>
  <si>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</si>
  <si>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</si>
  <si>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</si>
  <si>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</si>
  <si>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</si>
  <si>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</si>
  <si>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</si>
  <si>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</si>
  <si>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</si>
  <si>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</si>
  <si>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</si>
  <si>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</si>
  <si>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</si>
  <si>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</si>
  <si>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</si>
  <si>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</si>
  <si>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</si>
  <si>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</si>
  <si>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</si>
  <si>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</si>
  <si>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</si>
  <si>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</si>
  <si>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</si>
  <si>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</si>
  <si>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</si>
  <si>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</si>
  <si>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</si>
  <si>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</si>
  <si>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</si>
  <si>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</si>
  <si>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</si>
  <si>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</si>
  <si>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</si>
  <si>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</si>
  <si>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</si>
  <si>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</si>
  <si>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</si>
  <si>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</si>
  <si>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</si>
  <si>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</si>
  <si>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</si>
  <si>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</si>
  <si>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</si>
  <si>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</si>
  <si>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</si>
  <si>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</si>
  <si>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</si>
  <si>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</si>
  <si>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</si>
  <si>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</si>
  <si>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</si>
  <si>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</si>
  <si>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</si>
  <si>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</si>
  <si>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</si>
  <si>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</si>
  <si>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</si>
  <si>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</si>
  <si>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</si>
  <si>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</si>
  <si>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</si>
  <si>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</si>
  <si>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</si>
  <si>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</si>
  <si>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</si>
  <si>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</si>
  <si>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</si>
  <si>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</si>
  <si>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</si>
  <si>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</si>
  <si>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</si>
  <si>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</si>
  <si>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</si>
  <si>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</si>
  <si>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</si>
  <si>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</si>
  <si>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</si>
  <si>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</si>
  <si>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</si>
  <si>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</si>
  <si>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</si>
  <si>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</si>
  <si>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</si>
  <si>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</si>
  <si>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</si>
  <si>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</si>
  <si>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</si>
  <si>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</si>
  <si>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</si>
  <si>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</si>
  <si>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</si>
  <si>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</si>
  <si>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</si>
  <si>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</si>
  <si>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</si>
  <si>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</si>
  <si>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</si>
  <si>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</si>
  <si>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</si>
  <si>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</si>
  <si>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</si>
  <si>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</si>
  <si>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</si>
  <si>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</si>
  <si>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</si>
  <si>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</si>
  <si>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</si>
  <si>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</si>
  <si>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</si>
  <si>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</si>
  <si>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</si>
  <si>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</si>
  <si>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</si>
  <si>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</si>
  <si>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</si>
  <si>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</si>
  <si>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</si>
  <si>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</si>
  <si>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</si>
  <si>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</si>
  <si>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</si>
  <si>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</si>
  <si>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</si>
  <si>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</si>
  <si>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</si>
  <si>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</si>
  <si>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</si>
  <si>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</si>
  <si>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</si>
  <si>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</si>
  <si>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</si>
  <si>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</si>
  <si>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</si>
  <si>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</si>
  <si>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</si>
  <si>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</si>
  <si>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</si>
  <si>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</si>
  <si>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</si>
  <si>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</si>
  <si>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</si>
  <si>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</si>
  <si>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</si>
  <si>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</si>
  <si>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</si>
  <si>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</si>
  <si>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</si>
  <si>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</si>
  <si>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</si>
  <si>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</si>
  <si>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</si>
  <si>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</si>
  <si>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</si>
  <si>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</si>
  <si>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</si>
  <si>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</si>
  <si>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</si>
  <si>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</si>
  <si>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</si>
  <si>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</si>
  <si>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</si>
  <si>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</si>
  <si>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</si>
  <si>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</si>
  <si>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</si>
  <si>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</si>
  <si>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</si>
  <si>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</si>
  <si>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</si>
  <si>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</si>
  <si>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</si>
  <si>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</si>
  <si>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</si>
  <si>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</si>
  <si>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</si>
  <si>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</si>
  <si>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</si>
  <si>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</si>
  <si>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</si>
  <si>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</si>
  <si>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</si>
  <si>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</si>
  <si>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</si>
  <si>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</si>
  <si>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</si>
  <si>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</si>
  <si>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</si>
  <si>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</si>
  <si>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</si>
  <si>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</si>
  <si>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</si>
  <si>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</si>
  <si>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</si>
  <si>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</si>
  <si>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</si>
  <si>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</si>
  <si>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</si>
  <si>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</si>
  <si>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</si>
  <si>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</si>
  <si>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</si>
  <si>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</si>
  <si>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</si>
  <si>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</si>
  <si>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</si>
  <si>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</si>
  <si>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</si>
  <si>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</si>
  <si>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</si>
  <si>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</si>
  <si>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</si>
  <si>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</si>
  <si>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</si>
  <si>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</si>
  <si>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</si>
  <si>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</si>
  <si>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</si>
  <si>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</si>
  <si>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</si>
  <si>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</si>
  <si>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</si>
  <si>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</si>
  <si>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</si>
  <si>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</si>
  <si>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</si>
  <si>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</si>
  <si>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</si>
  <si>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</si>
  <si>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</si>
  <si>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</si>
  <si>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</si>
  <si>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</si>
  <si>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</si>
  <si>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</si>
  <si>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</si>
  <si>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</si>
  <si>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</si>
  <si>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</si>
  <si>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</si>
  <si>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</si>
  <si>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</si>
  <si>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</si>
  <si>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</si>
  <si>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</si>
  <si>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</si>
  <si>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</si>
  <si>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</si>
  <si>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</si>
  <si>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</si>
  <si>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</si>
  <si>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</si>
  <si>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</si>
  <si>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</si>
  <si>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</si>
  <si>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</si>
  <si>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</si>
  <si>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</si>
  <si>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</si>
  <si>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</si>
  <si>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</si>
  <si>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</si>
  <si>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</si>
  <si>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</si>
  <si>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</si>
  <si>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</si>
  <si>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</si>
  <si>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</si>
  <si>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</si>
  <si>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</si>
  <si>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</si>
  <si>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</si>
  <si>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</si>
  <si>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</si>
  <si>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</si>
  <si>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</si>
  <si>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</si>
  <si>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</si>
  <si>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</si>
  <si>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</si>
  <si>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</si>
  <si>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</si>
  <si>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</si>
  <si>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</si>
  <si>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</si>
  <si>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</si>
  <si>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</si>
  <si>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</si>
  <si>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</si>
  <si>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</si>
  <si>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</si>
  <si>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</si>
  <si>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</si>
  <si>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</si>
  <si>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</si>
  <si>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</si>
  <si>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</si>
  <si>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</si>
  <si>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</si>
  <si>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</si>
  <si>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</si>
  <si>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</si>
  <si>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</si>
  <si>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</si>
  <si>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</si>
  <si>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</si>
  <si>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</si>
  <si>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</si>
  <si>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</si>
  <si>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</si>
  <si>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</si>
  <si>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</si>
  <si>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</si>
  <si>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</si>
  <si>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</si>
  <si>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</si>
  <si>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</si>
  <si>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</si>
  <si>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</si>
  <si>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</si>
  <si>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</si>
  <si>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</si>
  <si>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</si>
  <si>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</si>
  <si>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</si>
  <si>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</si>
  <si>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</si>
  <si>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</si>
  <si>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</si>
  <si>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</si>
  <si>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</si>
  <si>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</si>
  <si>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</si>
  <si>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</si>
  <si>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</si>
  <si>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</si>
  <si>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</si>
  <si>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</si>
  <si>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</si>
  <si>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</si>
  <si>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</si>
  <si>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</si>
  <si>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</si>
  <si>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</si>
  <si>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</si>
  <si>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</si>
  <si>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</si>
  <si>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</si>
  <si>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</si>
  <si>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</si>
  <si>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</si>
  <si>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</si>
  <si>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</si>
  <si>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</si>
  <si>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</si>
  <si>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</si>
  <si>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</si>
  <si>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</si>
  <si>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</si>
  <si>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</si>
  <si>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</si>
  <si>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</si>
  <si>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</si>
  <si>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</si>
  <si>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</si>
  <si>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</si>
  <si>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</si>
  <si>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</si>
  <si>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</si>
  <si>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</si>
  <si>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</si>
  <si>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</si>
  <si>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</si>
  <si>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</si>
  <si>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</si>
  <si>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</si>
  <si>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</si>
  <si>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</si>
  <si>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</si>
  <si>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</si>
  <si>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</si>
  <si>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</si>
  <si>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</si>
  <si>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</si>
  <si>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</si>
  <si>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</si>
  <si>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</si>
  <si>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</si>
  <si>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</si>
  <si>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</si>
  <si>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</si>
  <si>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</si>
  <si>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</si>
  <si>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</si>
  <si>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</si>
  <si>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</si>
  <si>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</si>
  <si>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</si>
  <si>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</si>
  <si>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</si>
  <si>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</si>
  <si>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</si>
  <si>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</si>
  <si>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</si>
  <si>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</si>
  <si>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</si>
  <si>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</si>
  <si>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</si>
  <si>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</si>
  <si>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</si>
  <si>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</si>
  <si>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</si>
  <si>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</si>
  <si>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</si>
  <si>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</si>
  <si>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</si>
  <si>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</si>
  <si>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</si>
  <si>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</si>
  <si>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</si>
  <si>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</si>
  <si>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</si>
  <si>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</si>
  <si>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</si>
  <si>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</si>
  <si>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</si>
  <si>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</si>
  <si>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</si>
  <si>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</si>
  <si>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</si>
  <si>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</si>
  <si>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</si>
  <si>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</si>
  <si>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</si>
  <si>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</si>
  <si>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</si>
  <si>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</si>
  <si>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</si>
  <si>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</si>
  <si>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</si>
  <si>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</si>
  <si>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</si>
  <si>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</si>
  <si>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</si>
  <si>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</si>
  <si>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</si>
  <si>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</si>
  <si>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</si>
  <si>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</si>
  <si>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</si>
  <si>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</si>
  <si>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</si>
  <si>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</si>
  <si>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</si>
  <si>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</si>
  <si>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</si>
  <si>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</si>
  <si>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</si>
  <si>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</si>
  <si>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</si>
  <si>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</si>
  <si>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</si>
  <si>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</si>
  <si>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</si>
  <si>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</si>
  <si>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</si>
  <si>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</si>
  <si>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</si>
  <si>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</si>
  <si>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</si>
  <si>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</si>
  <si>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</si>
  <si>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</si>
  <si>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</si>
  <si>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</si>
  <si>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</si>
  <si>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</si>
  <si>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</si>
  <si>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</si>
  <si>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</si>
  <si>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</si>
  <si>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</si>
  <si>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</si>
  <si>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</si>
  <si>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</si>
  <si>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</si>
  <si>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</si>
  <si>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</si>
  <si>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</si>
  <si>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</si>
  <si>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</si>
  <si>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</si>
  <si>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</si>
  <si>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</si>
  <si>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</si>
  <si>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</si>
  <si>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</si>
  <si>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</si>
  <si>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</si>
  <si>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</si>
  <si>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</si>
  <si>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</si>
  <si>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</si>
  <si>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</si>
  <si>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</si>
  <si>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</si>
  <si>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</si>
  <si>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</si>
  <si>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</si>
  <si>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</si>
  <si>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</si>
  <si>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</si>
  <si>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</si>
  <si>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</si>
  <si>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</si>
  <si>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</si>
  <si>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</si>
  <si>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</si>
  <si>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</si>
  <si>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</si>
  <si>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</si>
  <si>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</si>
  <si>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</si>
  <si>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</si>
  <si>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</si>
  <si>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</si>
  <si>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</si>
  <si>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</si>
  <si>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</si>
  <si>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</si>
  <si>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</si>
  <si>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</si>
  <si>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</si>
  <si>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</si>
  <si>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</si>
  <si>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</si>
  <si>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</si>
  <si>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</si>
  <si>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</si>
  <si>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</si>
  <si>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</si>
  <si>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</si>
  <si>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</si>
  <si>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</si>
  <si>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</si>
  <si>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</si>
  <si>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</si>
  <si>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</si>
  <si>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</si>
  <si>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</si>
  <si>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</si>
  <si>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</si>
  <si>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</si>
  <si>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</si>
  <si>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</si>
  <si>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</si>
  <si>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</si>
  <si>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</si>
  <si>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</si>
  <si>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</si>
  <si>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</si>
  <si>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</si>
  <si>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</si>
  <si>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</si>
  <si>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</si>
  <si>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</si>
  <si>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</si>
  <si>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</si>
  <si>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</si>
  <si>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</si>
  <si>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</si>
  <si>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</si>
  <si>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</si>
  <si>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</si>
  <si>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</si>
  <si>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</si>
  <si>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</si>
  <si>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</si>
  <si>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</si>
  <si>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</si>
  <si>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</si>
  <si>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</si>
  <si>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</si>
  <si>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</si>
  <si>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</si>
  <si>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</si>
  <si>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</si>
  <si>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</si>
  <si>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</si>
  <si>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</si>
  <si>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</si>
  <si>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</si>
  <si>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</si>
  <si>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</si>
  <si>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</si>
  <si>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</si>
  <si>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</si>
  <si>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</si>
  <si>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</si>
  <si>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</si>
  <si>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</si>
  <si>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</si>
  <si>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</si>
  <si>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</si>
  <si>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</si>
  <si>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</si>
  <si>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</si>
  <si>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</si>
  <si>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</si>
  <si>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</si>
  <si>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</si>
  <si>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</si>
  <si>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</si>
  <si>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</si>
  <si>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</si>
  <si>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</si>
  <si>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</si>
  <si>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</si>
  <si>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</si>
  <si>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</si>
  <si>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</si>
  <si>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</si>
  <si>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</si>
  <si>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</si>
  <si>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</si>
  <si>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</si>
  <si>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</si>
  <si>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</si>
  <si>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</si>
  <si>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</si>
  <si>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</si>
  <si>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</si>
  <si>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</si>
  <si>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</si>
  <si>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</si>
  <si>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</si>
  <si>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</si>
  <si>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</si>
  <si>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</si>
  <si>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</si>
  <si>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</si>
  <si>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</si>
  <si>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</si>
  <si>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</si>
  <si>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</si>
  <si>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</si>
  <si>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</si>
  <si>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</si>
  <si>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</si>
  <si>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</si>
  <si>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</si>
  <si>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</si>
  <si>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</si>
  <si>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</si>
  <si>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</si>
  <si>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</si>
  <si>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</si>
  <si>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</si>
  <si>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</si>
  <si>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</si>
  <si>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</si>
  <si>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</si>
  <si>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</si>
  <si>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</si>
  <si>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</si>
  <si>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</si>
  <si>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</si>
  <si>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</si>
  <si>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</si>
  <si>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</si>
  <si>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</si>
  <si>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</si>
  <si>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</si>
  <si>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</si>
  <si>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</si>
  <si>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</si>
  <si>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</si>
  <si>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</si>
  <si>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</si>
  <si>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</si>
  <si>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</si>
  <si>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</si>
  <si>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</si>
  <si>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</si>
  <si>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</si>
  <si>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</si>
  <si>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</si>
  <si>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</si>
  <si>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</si>
  <si>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</si>
  <si>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</si>
  <si>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</si>
  <si>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</si>
  <si>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</si>
  <si>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</si>
  <si>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</si>
  <si>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</si>
  <si>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</si>
  <si>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</si>
  <si>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</si>
  <si>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</si>
  <si>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</si>
  <si>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</si>
  <si>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</si>
  <si>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</si>
  <si>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</si>
  <si>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</si>
  <si>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</si>
  <si>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</si>
  <si>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</si>
  <si>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</si>
  <si>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</si>
  <si>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</si>
  <si>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</si>
  <si>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</si>
  <si>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</si>
  <si>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</si>
  <si>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</si>
  <si>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</si>
  <si>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</si>
  <si>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</si>
  <si>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</si>
  <si>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</si>
  <si>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</si>
  <si>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</si>
  <si>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</si>
  <si>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</si>
  <si>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</si>
  <si>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</si>
  <si>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</si>
  <si>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</si>
  <si>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</si>
  <si>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</si>
  <si>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</si>
  <si>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</si>
  <si>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</si>
  <si>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</si>
  <si>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</si>
  <si>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</si>
  <si>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</si>
  <si>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</si>
  <si>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</si>
  <si>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</si>
  <si>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</si>
  <si>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</si>
  <si>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</si>
  <si>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</si>
  <si>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</si>
  <si>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</si>
  <si>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</si>
  <si>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</si>
  <si>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</si>
  <si>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</si>
  <si>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</si>
  <si>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</si>
  <si>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</si>
  <si>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</si>
  <si>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</si>
  <si>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</si>
  <si>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</si>
  <si>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</si>
  <si>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</si>
  <si>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</si>
  <si>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</si>
  <si>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</si>
  <si>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</si>
  <si>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</si>
  <si>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</si>
  <si>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</si>
  <si>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</si>
  <si>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</si>
  <si>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</si>
  <si>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</si>
  <si>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</si>
  <si>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</si>
  <si>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</si>
  <si>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</si>
  <si>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</si>
  <si>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</si>
  <si>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</si>
  <si>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</si>
  <si>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</si>
  <si>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</si>
  <si>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</si>
  <si>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</si>
  <si>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</si>
  <si>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</si>
  <si>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</si>
  <si>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</si>
  <si>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</si>
  <si>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</si>
  <si>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</si>
  <si>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</si>
  <si>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</si>
  <si>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</si>
  <si>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</si>
  <si>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</si>
  <si>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</si>
  <si>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</si>
  <si>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</si>
  <si>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</si>
  <si>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</si>
  <si>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</si>
  <si>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</si>
  <si>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</si>
  <si>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</si>
  <si>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</si>
  <si>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</si>
  <si>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</si>
  <si>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</si>
  <si>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</si>
  <si>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</si>
  <si>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</si>
  <si>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</si>
  <si>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</si>
  <si>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</si>
  <si>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</si>
  <si>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</si>
  <si>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</si>
  <si>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</si>
  <si>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</si>
  <si>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</si>
  <si>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</si>
  <si>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</si>
  <si>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</si>
  <si>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</si>
  <si>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</si>
  <si>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</si>
  <si>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</si>
  <si>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</si>
  <si>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</si>
  <si>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</si>
  <si>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</si>
  <si>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</si>
  <si>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</si>
  <si>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</si>
  <si>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</si>
  <si>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</si>
  <si>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</si>
  <si>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</si>
  <si>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</si>
  <si>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</si>
  <si>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</si>
  <si>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</si>
  <si>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</si>
  <si>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</si>
  <si>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</si>
  <si>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</si>
  <si>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</si>
  <si>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</si>
  <si>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</si>
  <si>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</si>
  <si>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</si>
  <si>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</si>
  <si>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</si>
  <si>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</si>
  <si>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</si>
  <si>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</si>
  <si>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</si>
  <si>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</si>
  <si>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</si>
  <si>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</si>
  <si>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</si>
  <si>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</si>
  <si>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</si>
  <si>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</si>
  <si>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</si>
  <si>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</si>
  <si>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</si>
  <si>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</si>
  <si>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</si>
  <si>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</si>
  <si>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</si>
  <si>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</si>
  <si>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</si>
  <si>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</si>
  <si>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</si>
  <si>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</si>
  <si>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</si>
  <si>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</si>
  <si>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</si>
  <si>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</si>
  <si>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</si>
  <si>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</si>
  <si>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</si>
  <si>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</si>
  <si>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</si>
  <si>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</si>
  <si>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</si>
  <si>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</si>
  <si>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</si>
  <si>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</si>
  <si>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</si>
  <si>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</si>
  <si>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</si>
  <si>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</si>
  <si>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</si>
  <si>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</si>
  <si>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</si>
  <si>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</si>
  <si>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</si>
  <si>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</si>
  <si>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</si>
  <si>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</si>
  <si>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</si>
  <si>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</si>
  <si>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</si>
  <si>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</si>
  <si>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</si>
  <si>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</si>
  <si>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</si>
  <si>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</si>
  <si>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</si>
  <si>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</si>
  <si>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</si>
  <si>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</si>
  <si>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</si>
  <si>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</si>
  <si>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</si>
  <si>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</si>
  <si>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</si>
  <si>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</si>
  <si>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</si>
  <si>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</si>
  <si>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</si>
  <si>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</si>
  <si>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</si>
  <si>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</si>
  <si>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</si>
  <si>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</si>
  <si>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</si>
  <si>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</si>
  <si>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</si>
  <si>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</si>
  <si>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</si>
  <si>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</si>
  <si>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</si>
  <si>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</si>
  <si>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</si>
  <si>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</si>
  <si>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</si>
  <si>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</si>
  <si>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</si>
  <si>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</si>
  <si>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</si>
  <si>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</si>
  <si>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</si>
  <si>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</si>
  <si>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</si>
  <si>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</si>
  <si>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</si>
  <si>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</si>
  <si>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</si>
  <si>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</si>
  <si>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</si>
  <si>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</si>
  <si>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</si>
  <si>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</si>
  <si>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</si>
  <si>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</si>
  <si>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</si>
  <si>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</si>
  <si>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</si>
  <si>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</si>
  <si>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</si>
  <si>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</si>
  <si>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</si>
  <si>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</si>
  <si>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</si>
  <si>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</si>
  <si>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</si>
  <si>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</si>
  <si>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</si>
  <si>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</si>
  <si>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</si>
  <si>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</si>
  <si>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</si>
  <si>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</si>
  <si>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</si>
  <si>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</si>
  <si>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</si>
  <si>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</si>
  <si>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</si>
  <si>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</si>
  <si>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</si>
  <si>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</si>
  <si>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</si>
  <si>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</si>
  <si>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</si>
  <si>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</si>
  <si>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</si>
  <si>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</si>
  <si>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</si>
  <si>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</si>
  <si>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</si>
  <si>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</si>
  <si>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</si>
  <si>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</si>
  <si>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</si>
  <si>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</si>
  <si>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</si>
  <si>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</si>
  <si>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</si>
  <si>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</si>
  <si>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</si>
  <si>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</si>
  <si>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</si>
  <si>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</si>
  <si>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</si>
  <si>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</si>
  <si>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</si>
  <si>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</si>
  <si>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</si>
  <si>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</si>
  <si>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</si>
  <si>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</si>
  <si>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</si>
  <si>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</si>
  <si>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</si>
  <si>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</si>
  <si>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</si>
  <si>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</si>
  <si>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</si>
  <si>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</si>
  <si>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</si>
  <si>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</si>
  <si>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</si>
  <si>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</si>
  <si>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</si>
  <si>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</si>
  <si>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</si>
  <si>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</si>
  <si>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</si>
  <si>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</si>
  <si>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</si>
  <si>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</si>
  <si>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</si>
  <si>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</si>
  <si>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</si>
  <si>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</si>
  <si>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</si>
  <si>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</si>
  <si>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</si>
  <si>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</si>
  <si>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</si>
  <si>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</si>
  <si>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</si>
  <si>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</si>
  <si>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</si>
  <si>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</si>
  <si>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</si>
  <si>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</si>
  <si>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</si>
  <si>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</si>
  <si>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</si>
  <si>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</si>
  <si>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</si>
  <si>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</si>
  <si>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</si>
  <si>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</si>
  <si>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</si>
  <si>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</si>
  <si>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</si>
  <si>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</si>
  <si>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</si>
  <si>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</si>
  <si>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</si>
  <si>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</si>
  <si>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</si>
  <si>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</si>
  <si>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</si>
  <si>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</si>
  <si>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</si>
  <si>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</si>
  <si>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</si>
  <si>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</si>
  <si>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</si>
  <si>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</si>
  <si>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</si>
  <si>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</si>
  <si>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</si>
  <si>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</si>
  <si>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</si>
  <si>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</si>
  <si>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</si>
  <si>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</si>
  <si>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</si>
  <si>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</si>
  <si>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</si>
  <si>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</si>
  <si>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</si>
  <si>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</si>
  <si>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</si>
  <si>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</si>
  <si>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</si>
  <si>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</si>
  <si>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</si>
  <si>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</si>
  <si>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</si>
  <si>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</si>
  <si>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</si>
  <si>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</si>
  <si>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</si>
  <si>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</si>
  <si>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</si>
  <si>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</si>
  <si>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</si>
  <si>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</si>
  <si>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</si>
  <si>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</si>
  <si>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</si>
  <si>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</si>
  <si>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</si>
  <si>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</si>
  <si>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</si>
  <si>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</si>
  <si>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</si>
  <si>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</si>
  <si>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</si>
  <si>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</si>
  <si>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</si>
  <si>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</si>
  <si>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</si>
  <si>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</si>
  <si>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</si>
  <si>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</si>
  <si>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</si>
  <si>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</si>
  <si>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</si>
  <si>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</si>
  <si>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</si>
  <si>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</si>
  <si>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</si>
  <si>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</si>
  <si>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</si>
  <si>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</si>
  <si>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</si>
  <si>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</si>
  <si>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</si>
  <si>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</si>
  <si>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</si>
  <si>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</si>
  <si>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</si>
  <si>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</si>
  <si>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</si>
  <si>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</si>
  <si>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</si>
  <si>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</si>
  <si>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</si>
  <si>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</si>
  <si>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</si>
  <si>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</si>
  <si>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</si>
  <si>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</si>
  <si>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</si>
  <si>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</si>
  <si>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</si>
  <si>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</si>
  <si>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</si>
  <si>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</si>
  <si>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</si>
  <si>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</si>
  <si>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</si>
  <si>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</si>
  <si>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</si>
  <si>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</si>
  <si>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</si>
  <si>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</si>
  <si>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</si>
  <si>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</si>
  <si>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</si>
  <si>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</si>
  <si>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</si>
  <si>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</si>
  <si>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</si>
  <si>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</si>
  <si>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</si>
  <si>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</si>
  <si>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</si>
  <si>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</si>
  <si>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</si>
  <si>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</si>
  <si>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</si>
  <si>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</si>
  <si>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</si>
  <si>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</si>
  <si>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</si>
  <si>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</si>
  <si>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</si>
  <si>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</si>
  <si>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</si>
  <si>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</si>
  <si>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</si>
  <si>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</si>
  <si>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</si>
  <si>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</si>
  <si>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</si>
  <si>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</si>
  <si>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</si>
  <si>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</si>
  <si>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</si>
  <si>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</si>
  <si>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</si>
  <si>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</si>
  <si>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</si>
  <si>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</si>
  <si>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</si>
  <si>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</si>
  <si>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</si>
  <si>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</si>
  <si>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</si>
  <si>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</si>
  <si>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</si>
  <si>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</si>
  <si>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</si>
  <si>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</si>
  <si>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</si>
  <si>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</si>
  <si>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</si>
  <si>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</si>
  <si>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</si>
  <si>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</si>
  <si>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</si>
  <si>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</si>
  <si>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</si>
  <si>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</si>
  <si>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</si>
  <si>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</si>
  <si>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</si>
  <si>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</si>
  <si>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</si>
  <si>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</si>
  <si>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</si>
  <si>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</si>
  <si>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</si>
  <si>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</si>
  <si>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</si>
  <si>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</si>
  <si>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</si>
  <si>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</si>
  <si>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</si>
  <si>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</si>
  <si>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</si>
  <si>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</si>
  <si>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</si>
  <si>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</si>
  <si>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</si>
  <si>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</si>
  <si>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</si>
  <si>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</si>
  <si>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</si>
  <si>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</si>
  <si>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</si>
  <si>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</si>
  <si>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</si>
  <si>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</si>
  <si>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</si>
  <si>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</si>
  <si>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</si>
  <si>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</si>
  <si>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</si>
  <si>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</si>
  <si>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</si>
  <si>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</si>
  <si>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</si>
  <si>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</si>
  <si>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</si>
  <si>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</si>
  <si>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</si>
  <si>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</si>
  <si>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</si>
  <si>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</si>
  <si>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</si>
  <si>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</si>
  <si>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</si>
  <si>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</si>
  <si>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</si>
  <si>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</si>
  <si>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</si>
  <si>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</si>
  <si>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</si>
  <si>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</si>
  <si>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</si>
  <si>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</si>
  <si>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</si>
  <si>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</si>
  <si>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</si>
  <si>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</si>
  <si>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</si>
  <si>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</si>
  <si>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</si>
  <si>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</si>
  <si>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</si>
  <si>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</si>
  <si>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</si>
  <si>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</si>
  <si>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</si>
  <si>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</si>
  <si>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</si>
  <si>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</si>
  <si>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</si>
  <si>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</si>
  <si>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</si>
  <si>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</si>
  <si>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</si>
  <si>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</si>
  <si>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</si>
  <si>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</si>
  <si>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</si>
  <si>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</si>
  <si>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</si>
  <si>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</si>
  <si>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</si>
  <si>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</si>
  <si>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</si>
  <si>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</si>
  <si>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</si>
  <si>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</si>
  <si>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</si>
  <si>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</si>
  <si>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</si>
  <si>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</si>
  <si>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</si>
  <si>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</si>
  <si>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</si>
  <si>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</si>
  <si>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</si>
  <si>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</si>
  <si>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</si>
  <si>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</si>
  <si>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</si>
  <si>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</si>
  <si>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</si>
  <si>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</si>
  <si>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</si>
  <si>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</si>
  <si>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</si>
  <si>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</si>
  <si>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</si>
  <si>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</si>
  <si>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</si>
  <si>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</si>
  <si>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</si>
  <si>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</si>
  <si>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</si>
  <si>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</si>
  <si>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</si>
  <si>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</si>
  <si>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</si>
  <si>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</si>
  <si>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</si>
  <si>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</si>
  <si>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</si>
  <si>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</si>
  <si>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</si>
  <si>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</si>
  <si>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</si>
  <si>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</si>
  <si>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</si>
  <si>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</si>
  <si>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</si>
  <si>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</si>
  <si>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</si>
  <si>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</si>
  <si>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</si>
  <si>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</si>
  <si>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</si>
  <si>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</si>
  <si>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</si>
  <si>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</si>
  <si>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</si>
  <si>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</si>
  <si>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</si>
  <si>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</si>
  <si>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</si>
  <si>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</si>
  <si>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</si>
  <si>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</si>
  <si>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</si>
  <si>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</si>
  <si>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</si>
  <si>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</si>
  <si>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</si>
  <si>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</si>
  <si>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</si>
  <si>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</si>
  <si>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</si>
  <si>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</si>
  <si>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</si>
  <si>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</si>
  <si>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</si>
  <si>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</si>
  <si>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</si>
  <si>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</si>
  <si>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</si>
  <si>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</si>
  <si>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</si>
  <si>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</si>
  <si>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</si>
  <si>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</si>
  <si>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</si>
  <si>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</si>
  <si>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</si>
  <si>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</si>
  <si>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</si>
  <si>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</si>
  <si>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</si>
  <si>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</si>
  <si>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</si>
  <si>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</si>
  <si>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</si>
  <si>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</si>
  <si>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</si>
  <si>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</si>
  <si>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</si>
  <si>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</si>
  <si>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</si>
  <si>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</si>
  <si>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</si>
  <si>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</si>
  <si>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</si>
  <si>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</si>
  <si>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</si>
  <si>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</si>
  <si>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</si>
  <si>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</si>
  <si>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</si>
  <si>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</si>
  <si>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</si>
  <si>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</si>
  <si>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</si>
  <si>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</si>
  <si>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</si>
  <si>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</si>
  <si>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</si>
  <si>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</si>
  <si>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</si>
  <si>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</si>
  <si>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</si>
  <si>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</si>
  <si>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</si>
  <si>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</si>
  <si>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</si>
  <si>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</si>
  <si>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</si>
  <si>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</si>
  <si>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</si>
  <si>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</si>
  <si>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</si>
  <si>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</si>
  <si>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</si>
  <si>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</si>
  <si>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</si>
  <si>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</si>
  <si>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</si>
  <si>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</si>
  <si>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</si>
  <si>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</si>
  <si>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</si>
  <si>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</si>
  <si>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</si>
  <si>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</si>
  <si>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</si>
  <si>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</si>
  <si>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</si>
  <si>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</si>
  <si>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</si>
  <si>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</si>
  <si>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</si>
  <si>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</si>
  <si>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</si>
  <si>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</si>
  <si>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</si>
  <si>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</si>
  <si>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</si>
  <si>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</si>
  <si>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</si>
  <si>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</si>
  <si>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</si>
  <si>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</si>
  <si>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</si>
  <si>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</si>
  <si>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</si>
  <si>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</si>
  <si>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</si>
  <si>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</si>
  <si>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</si>
  <si>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</si>
  <si>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</si>
  <si>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</si>
  <si>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</si>
  <si>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</si>
  <si>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</si>
  <si>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</si>
  <si>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</si>
  <si>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</si>
  <si>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</si>
  <si>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</si>
  <si>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</si>
  <si>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</si>
  <si>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</si>
  <si>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</si>
  <si>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</si>
  <si>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</si>
  <si>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</si>
  <si>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</si>
  <si>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</si>
  <si>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</si>
  <si>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</si>
  <si>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</si>
  <si>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</si>
  <si>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</si>
  <si>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</si>
  <si>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</si>
  <si>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</si>
  <si>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</si>
  <si>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</si>
  <si>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</si>
  <si>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</si>
  <si>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</si>
  <si>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</si>
  <si>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</si>
  <si>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</si>
  <si>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</si>
  <si>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</si>
  <si>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</si>
  <si>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</si>
  <si>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</si>
  <si>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</si>
  <si>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</si>
  <si>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</si>
  <si>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</si>
  <si>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</si>
  <si>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</si>
  <si>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</si>
  <si>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</si>
  <si>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</si>
  <si>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</si>
  <si>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</si>
  <si>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</si>
  <si>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</si>
  <si>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</si>
  <si>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</si>
  <si>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</si>
  <si>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</si>
  <si>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</si>
  <si>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</si>
  <si>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</si>
  <si>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</si>
  <si>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</si>
  <si>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</si>
  <si>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</si>
  <si>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</si>
  <si>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</si>
  <si>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</si>
  <si>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</si>
  <si>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</si>
  <si>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</si>
  <si>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</si>
  <si>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</si>
  <si>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</si>
  <si>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</si>
  <si>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</si>
  <si>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</si>
  <si>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</si>
  <si>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</si>
  <si>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</si>
  <si>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</si>
  <si>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</si>
  <si>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</si>
  <si>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</si>
  <si>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</si>
  <si>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</si>
  <si>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</si>
  <si>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</si>
  <si>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</si>
  <si>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</si>
  <si>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</si>
  <si>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</si>
  <si>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</si>
  <si>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</si>
  <si>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</si>
  <si>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</si>
  <si>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</si>
  <si>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</si>
  <si>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</si>
  <si>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</si>
  <si>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</si>
  <si>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</si>
  <si>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</si>
  <si>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</si>
  <si>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</si>
  <si>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</si>
  <si>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</si>
  <si>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</si>
  <si>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</si>
  <si>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</si>
  <si>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</si>
  <si>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</si>
  <si>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</si>
  <si>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</si>
  <si>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</si>
  <si>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</si>
  <si>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</si>
  <si>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</si>
  <si>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</si>
  <si>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</si>
  <si>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</si>
  <si>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</si>
  <si>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</si>
  <si>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</si>
  <si>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</si>
  <si>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</si>
  <si>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</si>
  <si>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</si>
  <si>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</si>
  <si>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</si>
  <si>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</si>
  <si>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</si>
  <si>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</si>
  <si>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</si>
  <si>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</si>
  <si>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</si>
  <si>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</si>
  <si>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</si>
  <si>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</si>
  <si>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</si>
  <si>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</si>
  <si>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</si>
  <si>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</si>
  <si>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</si>
  <si>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</si>
  <si>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</si>
  <si>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</si>
  <si>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</si>
  <si>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</si>
  <si>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</si>
  <si>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</si>
  <si>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</si>
  <si>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</si>
  <si>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</si>
  <si>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</si>
  <si>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</si>
  <si>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</si>
  <si>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</si>
  <si>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</si>
  <si>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</si>
  <si>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</si>
  <si>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</si>
  <si>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</si>
  <si>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</si>
  <si>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</si>
  <si>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</si>
  <si>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</si>
  <si>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</si>
  <si>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</si>
  <si>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</si>
  <si>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</si>
  <si>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</si>
  <si>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</si>
  <si>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</si>
  <si>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</si>
  <si>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</si>
  <si>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</si>
  <si>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</si>
  <si>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</si>
  <si>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</si>
  <si>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</si>
  <si>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</si>
  <si>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</si>
  <si>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</si>
  <si>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</si>
  <si>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</si>
  <si>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</si>
  <si>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</si>
  <si>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</si>
  <si>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</si>
  <si>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</si>
  <si>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</si>
  <si>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</si>
  <si>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</si>
  <si>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</si>
  <si>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</si>
  <si>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</si>
  <si>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</si>
  <si>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</si>
  <si>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</si>
  <si>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</si>
  <si>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</si>
  <si>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</si>
  <si>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</si>
  <si>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</si>
  <si>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</si>
  <si>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</si>
  <si>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</si>
  <si>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</si>
  <si>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</si>
  <si>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</si>
  <si>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</si>
  <si>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</si>
  <si>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</si>
  <si>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</si>
  <si>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</si>
  <si>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</si>
  <si>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</si>
  <si>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</si>
  <si>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</si>
  <si>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</si>
  <si>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</si>
  <si>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</si>
  <si>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</si>
  <si>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</si>
  <si>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</si>
  <si>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</si>
  <si>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</si>
  <si>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</si>
  <si>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</si>
  <si>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</si>
  <si>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</si>
  <si>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</si>
  <si>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</si>
  <si>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</si>
  <si>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</si>
  <si>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</si>
  <si>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</si>
  <si>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</si>
  <si>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</si>
  <si>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</si>
  <si>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</si>
  <si>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</si>
  <si>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</si>
  <si>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</si>
  <si>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</si>
  <si>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</si>
  <si>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</si>
  <si>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</si>
  <si>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</si>
  <si>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</si>
  <si>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</si>
  <si>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</si>
  <si>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</si>
  <si>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</si>
  <si>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</si>
  <si>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</si>
  <si>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</si>
  <si>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</si>
  <si>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</si>
  <si>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</si>
  <si>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</si>
  <si>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</si>
  <si>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</si>
  <si>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</si>
  <si>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</si>
  <si>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</si>
  <si>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</si>
  <si>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</si>
  <si>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</si>
  <si>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</si>
  <si>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</si>
  <si>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</si>
  <si>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</si>
  <si>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</si>
  <si>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</si>
  <si>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</si>
  <si>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</si>
  <si>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</si>
  <si>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</si>
  <si>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</si>
  <si>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</si>
  <si>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</si>
  <si>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</si>
  <si>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</si>
  <si>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</si>
  <si>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</si>
  <si>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</si>
  <si>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</si>
  <si>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</si>
  <si>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</si>
  <si>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</si>
  <si>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</si>
  <si>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</si>
  <si>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</si>
  <si>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</si>
  <si>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</si>
  <si>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</si>
  <si>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</si>
  <si>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</si>
  <si>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</si>
  <si>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</si>
  <si>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</si>
  <si>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</si>
  <si>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</si>
  <si>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</si>
  <si>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</si>
  <si>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</si>
  <si>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</si>
  <si>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</si>
  <si>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</si>
  <si>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</si>
  <si>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</si>
  <si>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</si>
  <si>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</si>
  <si>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</si>
  <si>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</si>
  <si>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</si>
  <si>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</si>
  <si>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</si>
  <si>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</si>
  <si>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</si>
  <si>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</si>
  <si>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</si>
  <si>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</si>
  <si>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</si>
  <si>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</si>
  <si>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</si>
  <si>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</si>
  <si>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</si>
  <si>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</si>
  <si>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</si>
  <si>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</si>
  <si>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</si>
  <si>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</si>
  <si>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</si>
  <si>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</si>
  <si>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</si>
  <si>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</si>
  <si>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</si>
  <si>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</si>
  <si>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</si>
  <si>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</si>
  <si>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</si>
  <si>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</si>
  <si>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</si>
  <si>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</si>
  <si>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</si>
  <si>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</si>
  <si>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</si>
  <si>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</si>
  <si>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</si>
  <si>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</si>
  <si>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</si>
  <si>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</si>
  <si>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</si>
  <si>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</si>
  <si>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</si>
  <si>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</si>
  <si>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</si>
  <si>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</si>
  <si>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</si>
  <si>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</si>
  <si>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</si>
  <si>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</si>
  <si>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</si>
  <si>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</si>
  <si>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</si>
  <si>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</si>
  <si>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</si>
  <si>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</si>
  <si>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</si>
  <si>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</si>
  <si>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</si>
  <si>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</si>
  <si>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</si>
  <si>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</si>
  <si>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</si>
  <si>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</si>
  <si>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</si>
  <si>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</si>
  <si>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</si>
  <si>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</si>
  <si>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</si>
  <si>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</si>
  <si>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</si>
  <si>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</si>
  <si>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</si>
  <si>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</si>
  <si>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</si>
  <si>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</si>
  <si>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</si>
  <si>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</si>
  <si>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</si>
  <si>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</si>
  <si>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</si>
  <si>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</si>
  <si>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</si>
  <si>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</si>
  <si>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</si>
  <si>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</si>
  <si>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</si>
  <si>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</si>
  <si>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</si>
  <si>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</si>
  <si>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</si>
  <si>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</si>
  <si>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</si>
  <si>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</si>
  <si>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</si>
  <si>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</si>
  <si>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</si>
  <si>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</si>
  <si>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</si>
  <si>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</si>
  <si>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</si>
  <si>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</si>
  <si>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</si>
  <si>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</si>
  <si>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</si>
  <si>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</si>
  <si>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</si>
  <si>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</si>
  <si>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</si>
  <si>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</si>
  <si>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</si>
  <si>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</si>
  <si>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</si>
  <si>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</si>
  <si>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</si>
  <si>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</si>
  <si>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</si>
  <si>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</si>
  <si>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</si>
  <si>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</si>
  <si>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</si>
  <si>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</si>
  <si>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</si>
  <si>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</si>
  <si>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</si>
  <si>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</si>
  <si>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</si>
  <si>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</si>
  <si>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</si>
  <si>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</si>
  <si>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</si>
  <si>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</si>
  <si>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</si>
  <si>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</si>
  <si>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</si>
  <si>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</si>
  <si>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</si>
  <si>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</si>
  <si>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</si>
  <si>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</si>
  <si>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</si>
  <si>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</si>
  <si>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</si>
  <si>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</si>
  <si>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</si>
  <si>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</si>
  <si>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</si>
  <si>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</si>
  <si>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</si>
  <si>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</si>
  <si>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</si>
  <si>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</si>
  <si>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</si>
  <si>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</si>
  <si>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</si>
  <si>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</si>
  <si>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</si>
  <si>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</si>
  <si>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</si>
  <si>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</si>
  <si>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</si>
  <si>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</si>
  <si>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</si>
  <si>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</si>
  <si>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</si>
  <si>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</si>
  <si>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</si>
  <si>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</si>
  <si>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</si>
  <si>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</si>
  <si>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</si>
  <si>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</si>
  <si>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</si>
  <si>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</si>
  <si>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</si>
  <si>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</si>
  <si>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</si>
  <si>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</si>
  <si>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</si>
  <si>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</si>
  <si>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</si>
  <si>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</si>
  <si>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</si>
  <si>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</si>
  <si>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</si>
  <si>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</si>
  <si>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</si>
  <si>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</si>
  <si>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</si>
  <si>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</si>
  <si>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</si>
  <si>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</si>
  <si>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</si>
  <si>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</si>
  <si>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</si>
  <si>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</si>
  <si>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</si>
  <si>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</si>
  <si>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</si>
  <si>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</si>
  <si>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</si>
  <si>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</si>
  <si>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</si>
  <si>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</si>
  <si>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</si>
  <si>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</si>
  <si>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</si>
  <si>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</si>
  <si>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</si>
  <si>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</si>
  <si>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</si>
  <si>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</si>
  <si>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</si>
  <si>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</si>
  <si>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</si>
  <si>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</si>
  <si>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</si>
  <si>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</si>
  <si>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</si>
  <si>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</si>
  <si>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</si>
  <si>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</si>
  <si>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</si>
  <si>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</si>
  <si>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</si>
  <si>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</si>
  <si>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</si>
  <si>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</si>
  <si>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</si>
  <si>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</si>
  <si>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</si>
  <si>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</si>
  <si>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</si>
  <si>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</si>
  <si>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</si>
  <si>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</si>
  <si>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</si>
  <si>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</si>
  <si>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</si>
  <si>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</si>
  <si>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</si>
  <si>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</si>
  <si>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</si>
  <si>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</si>
  <si>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</si>
  <si>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</si>
  <si>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</si>
  <si>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</si>
  <si>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</si>
  <si>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</si>
  <si>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</si>
  <si>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</si>
  <si>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</si>
  <si>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</si>
  <si>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</si>
  <si>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</si>
  <si>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</si>
  <si>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</si>
  <si>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</si>
  <si>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</si>
  <si>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</si>
  <si>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</si>
  <si>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</si>
  <si>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</si>
  <si>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</si>
  <si>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</si>
  <si>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</si>
  <si>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</si>
  <si>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</si>
  <si>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</si>
  <si>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</si>
  <si>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</si>
  <si>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</si>
  <si>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</si>
  <si>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</si>
  <si>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</si>
  <si>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</si>
  <si>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</si>
  <si>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</si>
  <si>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</si>
  <si>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</si>
  <si>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</si>
  <si>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</si>
  <si>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</si>
  <si>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</si>
  <si>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</si>
  <si>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</si>
  <si>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</si>
  <si>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</si>
  <si>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</si>
  <si>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</si>
  <si>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</si>
  <si>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</si>
  <si>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</si>
  <si>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</si>
  <si>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</si>
  <si>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</si>
  <si>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</si>
  <si>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</si>
  <si>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</si>
  <si>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</si>
  <si>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</si>
  <si>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</si>
  <si>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</si>
  <si>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</si>
  <si>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</si>
  <si>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</si>
  <si>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</si>
  <si>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</si>
  <si>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</si>
  <si>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</si>
  <si>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</si>
  <si>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</si>
  <si>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</si>
  <si>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</si>
  <si>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</si>
  <si>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</si>
  <si>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</si>
  <si>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</si>
  <si>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</si>
  <si>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</si>
  <si>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</si>
  <si>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</si>
  <si>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</si>
  <si>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</si>
  <si>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</si>
  <si>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</si>
  <si>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</si>
  <si>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</si>
  <si>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</si>
  <si>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</si>
  <si>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</si>
  <si>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</si>
  <si>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</si>
  <si>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</si>
  <si>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</si>
  <si>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</si>
  <si>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</si>
  <si>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</si>
  <si>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</si>
  <si>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</si>
  <si>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</si>
  <si>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</si>
  <si>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</si>
  <si>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</si>
  <si>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</si>
  <si>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</si>
  <si>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</si>
  <si>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</si>
  <si>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</si>
  <si>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</si>
  <si>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</si>
  <si>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</si>
  <si>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</si>
  <si>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</si>
  <si>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</si>
  <si>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</si>
  <si>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</si>
  <si>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</si>
  <si>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</si>
  <si>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</si>
  <si>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</si>
  <si>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</si>
  <si>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</si>
  <si>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</si>
  <si>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</si>
  <si>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</si>
  <si>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</si>
  <si>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</si>
  <si>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</si>
  <si>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</si>
  <si>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</si>
  <si>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</si>
  <si>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</si>
  <si>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</si>
  <si>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</si>
  <si>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</si>
  <si>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</si>
  <si>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</si>
  <si>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</si>
  <si>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</si>
  <si>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</si>
  <si>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</si>
  <si>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</si>
  <si>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</si>
  <si>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</si>
  <si>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</si>
  <si>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</si>
  <si>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</si>
  <si>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</si>
  <si>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</si>
  <si>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</si>
  <si>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</si>
  <si>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</si>
  <si>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</si>
  <si>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</si>
  <si>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</si>
  <si>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</si>
  <si>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</si>
  <si>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</si>
  <si>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</si>
  <si>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</si>
  <si>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</si>
  <si>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</si>
  <si>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</si>
  <si>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</si>
  <si>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</si>
  <si>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</si>
  <si>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</si>
  <si>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</si>
  <si>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</si>
  <si>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</si>
  <si>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</si>
  <si>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</si>
  <si>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</si>
  <si>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</si>
  <si>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</si>
  <si>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</si>
  <si>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</si>
  <si>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</si>
  <si>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</si>
  <si>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</si>
  <si>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</si>
  <si>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</si>
  <si>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</si>
  <si>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</si>
  <si>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</si>
  <si>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</si>
  <si>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</si>
  <si>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</si>
  <si>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</si>
  <si>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</si>
  <si>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</si>
  <si>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</si>
  <si>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</si>
  <si>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</si>
  <si>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</si>
  <si>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</si>
  <si>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</si>
  <si>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</si>
  <si>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</si>
  <si>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</si>
  <si>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</si>
  <si>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</si>
  <si>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</si>
  <si>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</si>
  <si>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</si>
  <si>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</si>
  <si>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</si>
  <si>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</si>
  <si>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</si>
  <si>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</si>
  <si>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</si>
  <si>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</si>
  <si>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</si>
  <si>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</si>
  <si>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</si>
  <si>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</si>
  <si>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</si>
  <si>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</si>
  <si>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</si>
  <si>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</si>
  <si>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</si>
  <si>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</si>
  <si>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</si>
  <si>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</si>
  <si>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</si>
  <si>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</si>
  <si>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</si>
  <si>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</si>
  <si>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</si>
  <si>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</si>
  <si>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</si>
  <si>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</si>
  <si>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</si>
  <si>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</si>
  <si>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</si>
  <si>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</si>
  <si>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</si>
  <si>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</si>
  <si>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</si>
  <si>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</si>
  <si>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</si>
  <si>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</si>
  <si>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</si>
  <si>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</si>
  <si>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</si>
  <si>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</si>
  <si>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</si>
  <si>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</si>
  <si>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</si>
  <si>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</si>
  <si>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</si>
  <si>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</si>
  <si>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</si>
  <si>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</si>
  <si>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</si>
  <si>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</si>
  <si>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</si>
  <si>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</si>
  <si>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</si>
  <si>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</si>
  <si>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</si>
  <si>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</si>
  <si>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</si>
  <si>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</si>
  <si>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</si>
  <si>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</si>
  <si>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</si>
  <si>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</si>
  <si>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</si>
  <si>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</si>
  <si>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</si>
  <si>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</si>
  <si>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</si>
  <si>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</si>
  <si>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</si>
  <si>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</si>
  <si>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</si>
  <si>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</si>
  <si>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</si>
  <si>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</si>
  <si>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</si>
  <si>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</si>
  <si>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</si>
  <si>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</si>
  <si>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</si>
  <si>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</si>
  <si>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</si>
  <si>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</si>
  <si>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</si>
  <si>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</si>
  <si>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</si>
  <si>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</si>
  <si>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</si>
  <si>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</si>
  <si>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</si>
  <si>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</si>
  <si>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</si>
  <si>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</si>
  <si>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</si>
  <si>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</si>
  <si>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</si>
  <si>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</si>
  <si>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</si>
  <si>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</si>
  <si>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</si>
  <si>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</si>
  <si>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</si>
  <si>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</si>
  <si>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</si>
  <si>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</si>
  <si>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</si>
  <si>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</si>
  <si>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</si>
  <si>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</si>
  <si>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</si>
  <si>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</si>
  <si>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</si>
  <si>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</si>
  <si>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</si>
  <si>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</si>
  <si>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</si>
  <si>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</si>
  <si>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</si>
  <si>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</si>
  <si>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</si>
  <si>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</si>
  <si>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</si>
  <si>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</si>
  <si>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</si>
  <si>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</si>
  <si>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</si>
  <si>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</si>
  <si>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</si>
  <si>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</si>
  <si>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</si>
  <si>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</si>
  <si>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</si>
  <si>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</si>
  <si>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</si>
  <si>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</si>
  <si>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</si>
  <si>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</si>
  <si>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</si>
  <si>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</si>
  <si>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</si>
  <si>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</si>
  <si>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</si>
  <si>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</si>
  <si>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</si>
  <si>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</si>
  <si>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</si>
  <si>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</si>
  <si>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</si>
  <si>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</si>
  <si>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</si>
  <si>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</si>
  <si>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</si>
  <si>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</si>
  <si>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</si>
  <si>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</si>
  <si>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</si>
  <si>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</si>
  <si>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</si>
  <si>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</si>
  <si>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</si>
  <si>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</si>
  <si>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</si>
  <si>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</si>
  <si>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</si>
  <si>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</si>
  <si>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</si>
  <si>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</si>
  <si>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</si>
  <si>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</si>
  <si>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</si>
  <si>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</si>
  <si>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</si>
  <si>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</si>
  <si>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</si>
  <si>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</si>
  <si>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</si>
  <si>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</si>
  <si>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</si>
  <si>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</si>
  <si>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</si>
  <si>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</si>
  <si>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</si>
  <si>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</si>
  <si>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</si>
  <si>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</si>
  <si>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</si>
  <si>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</si>
  <si>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</si>
  <si>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</si>
  <si>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</si>
  <si>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</si>
  <si>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</si>
  <si>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</si>
  <si>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</si>
  <si>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</si>
  <si>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</si>
  <si>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</si>
  <si>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</si>
  <si>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</si>
  <si>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</si>
  <si>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</si>
  <si>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</si>
  <si>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</si>
  <si>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</si>
  <si>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</si>
  <si>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</si>
  <si>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</si>
  <si>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</si>
  <si>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</si>
  <si>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</si>
  <si>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</si>
  <si>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</si>
  <si>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</si>
  <si>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</si>
  <si>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</si>
  <si>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</si>
  <si>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</si>
  <si>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</si>
  <si>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</si>
  <si>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</si>
  <si>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</si>
  <si>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</si>
  <si>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</si>
  <si>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</si>
  <si>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</si>
  <si>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</si>
  <si>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</si>
  <si>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</si>
  <si>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</si>
  <si>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</si>
  <si>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</si>
  <si>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</si>
  <si>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</si>
  <si>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</si>
  <si>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</si>
  <si>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</si>
  <si>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</si>
  <si>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</si>
  <si>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</si>
  <si>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</si>
  <si>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</si>
  <si>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</si>
  <si>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</si>
  <si>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</si>
  <si>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</si>
  <si>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</si>
  <si>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</si>
  <si>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</si>
  <si>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</si>
  <si>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</si>
  <si>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</si>
  <si>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</si>
  <si>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</si>
  <si>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</si>
  <si>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</si>
  <si>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</si>
  <si>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</si>
  <si>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</si>
  <si>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</si>
  <si>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</si>
  <si>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</si>
  <si>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</si>
  <si>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</si>
  <si>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</si>
  <si>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</si>
  <si>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</si>
  <si>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</si>
  <si>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</si>
  <si>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</si>
  <si>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</si>
  <si>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</si>
  <si>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</si>
  <si>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</si>
  <si>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</si>
  <si>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</si>
  <si>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</si>
  <si>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</si>
  <si>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</si>
  <si>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</si>
  <si>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</si>
  <si>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</si>
  <si>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</si>
  <si>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</si>
  <si>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</si>
  <si>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</si>
  <si>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</si>
  <si>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</si>
  <si>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</si>
  <si>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</si>
  <si>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</si>
  <si>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</si>
  <si>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</si>
  <si>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</si>
  <si>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</si>
  <si>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</si>
  <si>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</si>
  <si>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</si>
  <si>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</si>
  <si>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</si>
  <si>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</si>
  <si>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</si>
  <si>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</si>
  <si>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</si>
  <si>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</si>
  <si>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</si>
  <si>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</si>
  <si>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</si>
  <si>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</si>
  <si>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</si>
  <si>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</si>
  <si>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</si>
  <si>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</si>
  <si>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</si>
  <si>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</si>
  <si>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</si>
  <si>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</si>
  <si>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</si>
  <si>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</si>
  <si>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</si>
  <si>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</si>
  <si>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</si>
  <si>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</si>
  <si>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</si>
  <si>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</si>
  <si>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</si>
  <si>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</si>
  <si>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</si>
  <si>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</si>
  <si>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</si>
  <si>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</si>
  <si>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</si>
  <si>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</si>
  <si>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</si>
  <si>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</si>
  <si>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</si>
  <si>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</si>
  <si>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</si>
  <si>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</si>
  <si>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</si>
  <si>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</si>
  <si>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</si>
  <si>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</si>
  <si>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</si>
  <si>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</si>
  <si>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</si>
  <si>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</si>
  <si>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</si>
  <si>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</si>
  <si>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</si>
  <si>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</si>
  <si>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</si>
  <si>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</si>
  <si>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</si>
  <si>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</si>
  <si>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</si>
  <si>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</si>
  <si>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</si>
  <si>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</si>
  <si>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</si>
  <si>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</si>
  <si>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</si>
  <si>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</si>
  <si>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</si>
  <si>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</si>
  <si>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</si>
  <si>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</si>
  <si>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</si>
  <si>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</si>
  <si>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</si>
  <si>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</si>
  <si>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</si>
  <si>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</si>
  <si>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</si>
  <si>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</si>
  <si>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</si>
  <si>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</si>
  <si>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</si>
  <si>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</si>
  <si>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</si>
  <si>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</si>
  <si>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</si>
  <si>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</si>
  <si>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</si>
  <si>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</si>
  <si>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</si>
  <si>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</si>
  <si>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</si>
  <si>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</si>
  <si>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</si>
  <si>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</si>
  <si>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</si>
  <si>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</si>
  <si>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</si>
  <si>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</si>
  <si>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</si>
  <si>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</si>
  <si>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</si>
  <si>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</si>
  <si>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</si>
  <si>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</si>
  <si>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</si>
  <si>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</si>
  <si>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</si>
  <si>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</si>
  <si>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</si>
  <si>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</si>
  <si>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</si>
  <si>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</si>
  <si>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</si>
  <si>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</si>
  <si>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</si>
  <si>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</si>
  <si>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</si>
  <si>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</si>
  <si>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</si>
  <si>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</si>
  <si>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</si>
  <si>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</si>
  <si>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</si>
  <si>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</si>
  <si>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</si>
  <si>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</si>
  <si>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</si>
  <si>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</si>
  <si>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</si>
  <si>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</si>
  <si>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</si>
  <si>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</si>
  <si>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</si>
  <si>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</si>
  <si>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</si>
  <si>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</si>
  <si>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</si>
  <si>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</si>
  <si>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</si>
  <si>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</si>
  <si>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</si>
  <si>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</si>
  <si>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</si>
  <si>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</si>
  <si>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</si>
  <si>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</si>
  <si>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</si>
  <si>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</si>
  <si>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</si>
  <si>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</si>
  <si>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</si>
  <si>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</si>
  <si>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</si>
  <si>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</si>
  <si>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</si>
  <si>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</si>
  <si>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</si>
  <si>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</si>
  <si>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</si>
  <si>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</si>
  <si>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</si>
  <si>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</si>
  <si>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</si>
  <si>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</si>
  <si>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</si>
  <si>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</si>
  <si>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</si>
  <si>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</si>
  <si>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</si>
  <si>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</si>
  <si>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</si>
  <si>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</si>
  <si>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</si>
  <si>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</si>
  <si>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</si>
  <si>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</si>
  <si>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</si>
  <si>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</si>
  <si>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</si>
  <si>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</si>
  <si>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</si>
  <si>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</si>
  <si>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</si>
  <si>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</si>
  <si>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</si>
  <si>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</si>
  <si>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</si>
  <si>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</si>
  <si>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</si>
  <si>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</si>
  <si>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</si>
  <si>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</si>
  <si>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</si>
  <si>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</si>
  <si>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</si>
  <si>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</si>
  <si>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</si>
  <si>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</si>
  <si>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</si>
  <si>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</si>
  <si>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</si>
  <si>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</si>
  <si>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</si>
  <si>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</si>
  <si>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</si>
  <si>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</si>
  <si>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</si>
  <si>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</si>
  <si>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</si>
  <si>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</si>
  <si>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</si>
  <si>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</si>
  <si>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</si>
  <si>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</si>
  <si>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</si>
  <si>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</si>
  <si>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</si>
  <si>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</si>
  <si>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</si>
  <si>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</si>
  <si>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</si>
  <si>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</si>
  <si>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</si>
  <si>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</si>
  <si>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</si>
  <si>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</si>
  <si>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</si>
  <si>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</si>
  <si>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</si>
  <si>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</si>
  <si>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</si>
  <si>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</si>
  <si>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</si>
  <si>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</si>
  <si>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</si>
  <si>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</si>
  <si>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</si>
  <si>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</si>
  <si>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</si>
  <si>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</si>
  <si>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</si>
  <si>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</si>
  <si>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</si>
  <si>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</si>
  <si>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</si>
  <si>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</si>
  <si>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</si>
  <si>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</si>
  <si>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</si>
  <si>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</si>
  <si>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</si>
  <si>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</si>
  <si>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</si>
  <si>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</si>
  <si>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</si>
  <si>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</si>
  <si>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</si>
  <si>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</si>
  <si>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</si>
  <si>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</si>
  <si>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</si>
  <si>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</si>
  <si>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</si>
  <si>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</si>
  <si>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</si>
  <si>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</si>
  <si>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</si>
  <si>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</si>
  <si>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</si>
  <si>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</si>
  <si>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</si>
  <si>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</si>
  <si>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</si>
  <si>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</si>
  <si>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</si>
  <si>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</si>
  <si>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</si>
  <si>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</si>
  <si>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</si>
  <si>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</si>
  <si>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</si>
  <si>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</si>
  <si>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</si>
  <si>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</si>
  <si>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</si>
  <si>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</si>
  <si>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</si>
  <si>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</si>
  <si>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</si>
  <si>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</si>
  <si>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</si>
  <si>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</si>
  <si>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</si>
  <si>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</si>
  <si>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</si>
  <si>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</si>
  <si>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</si>
  <si>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</si>
  <si>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</si>
  <si>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</si>
  <si>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</si>
  <si>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</si>
  <si>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</si>
  <si>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</si>
  <si>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</si>
  <si>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</si>
  <si>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</si>
  <si>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</si>
  <si>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</si>
  <si>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</si>
  <si>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</si>
  <si>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</si>
  <si>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</si>
  <si>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</si>
  <si>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</si>
  <si>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</si>
  <si>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</si>
  <si>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</si>
  <si>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</si>
  <si>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</si>
  <si>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</si>
  <si>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</si>
  <si>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</si>
  <si>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</si>
  <si>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</si>
  <si>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</si>
  <si>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</si>
  <si>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</si>
  <si>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</si>
  <si>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</si>
  <si>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</si>
  <si>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</si>
  <si>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</si>
  <si>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</si>
  <si>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</si>
  <si>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</si>
  <si>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</si>
  <si>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</si>
  <si>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</si>
  <si>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</si>
  <si>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</si>
  <si>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</si>
  <si>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</si>
  <si>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</si>
  <si>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</si>
  <si>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</si>
  <si>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</si>
  <si>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</si>
  <si>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</si>
  <si>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</si>
  <si>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</si>
  <si>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</si>
  <si>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</si>
  <si>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</si>
  <si>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</si>
  <si>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</si>
  <si>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</si>
  <si>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</si>
  <si>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</si>
  <si>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</si>
  <si>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</si>
  <si>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</si>
  <si>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</si>
  <si>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</si>
  <si>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</si>
  <si>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</si>
  <si>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</si>
  <si>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</si>
  <si>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</si>
  <si>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</si>
  <si>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</si>
  <si>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</si>
  <si>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</si>
  <si>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</si>
  <si>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</si>
  <si>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</si>
  <si>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</si>
  <si>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</si>
  <si>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</si>
  <si>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</si>
  <si>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</si>
  <si>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</si>
  <si>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</si>
  <si>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</si>
  <si>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</si>
  <si>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</si>
  <si>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</si>
  <si>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</si>
  <si>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</si>
  <si>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</si>
  <si>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</si>
  <si>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</si>
  <si>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</si>
  <si>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</si>
  <si>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</si>
  <si>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</si>
  <si>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</si>
  <si>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</si>
  <si>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</si>
  <si>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</si>
  <si>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</si>
  <si>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</si>
  <si>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</si>
  <si>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</si>
  <si>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</si>
  <si>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</si>
  <si>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</si>
  <si>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</si>
  <si>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</si>
  <si>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</si>
  <si>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</si>
  <si>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</si>
  <si>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</si>
  <si>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</si>
  <si>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</si>
  <si>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</si>
  <si>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</si>
  <si>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</si>
  <si>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</si>
  <si>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</si>
  <si>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</si>
  <si>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</si>
  <si>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</si>
  <si>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</si>
  <si>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</si>
  <si>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</si>
  <si>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</si>
  <si>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</si>
  <si>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</si>
  <si>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</si>
  <si>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</si>
  <si>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</si>
  <si>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</si>
  <si>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</si>
  <si>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</si>
  <si>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</si>
  <si>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</si>
  <si>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</si>
  <si>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</si>
  <si>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</si>
  <si>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</si>
  <si>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</si>
  <si>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</si>
  <si>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</si>
  <si>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</si>
  <si>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</si>
  <si>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</si>
  <si>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</si>
  <si>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</si>
  <si>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</si>
  <si>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</si>
  <si>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</si>
  <si>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</si>
  <si>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</si>
  <si>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</si>
  <si>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</si>
  <si>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</si>
  <si>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</si>
  <si>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</si>
  <si>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</si>
  <si>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</si>
  <si>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</si>
  <si>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</si>
  <si>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</si>
  <si>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</si>
  <si>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</si>
  <si>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</si>
  <si>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</si>
  <si>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</si>
  <si>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</si>
  <si>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</si>
  <si>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</si>
  <si>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</si>
  <si>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</si>
  <si>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</si>
  <si>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</si>
  <si>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</si>
  <si>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</si>
  <si>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</si>
  <si>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</si>
  <si>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</si>
  <si>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</si>
  <si>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</si>
  <si>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</si>
  <si>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</si>
  <si>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</si>
  <si>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</si>
  <si>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</si>
  <si>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</si>
  <si>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</si>
  <si>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</si>
  <si>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</si>
  <si>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</si>
  <si>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</si>
  <si>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</si>
  <si>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</si>
  <si>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</si>
  <si>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</si>
  <si>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</si>
  <si>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</si>
  <si>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</si>
  <si>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</si>
  <si>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</si>
  <si>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</si>
  <si>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</si>
  <si>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</si>
  <si>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</si>
  <si>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</si>
  <si>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</si>
  <si>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</si>
  <si>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</si>
  <si>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</si>
  <si>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</si>
  <si>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</si>
  <si>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</si>
  <si>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</si>
  <si>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</si>
  <si>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</si>
  <si>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</si>
  <si>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</si>
  <si>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</si>
  <si>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</si>
  <si>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</si>
  <si>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</si>
  <si>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</si>
  <si>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</si>
  <si>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</si>
  <si>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</si>
  <si>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</si>
  <si>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</si>
  <si>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</si>
  <si>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</si>
  <si>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</si>
  <si>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</si>
  <si>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</si>
  <si>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</si>
  <si>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</si>
  <si>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</si>
  <si>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</si>
  <si>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</si>
  <si>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</si>
  <si>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</si>
  <si>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</si>
  <si>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</si>
  <si>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</si>
  <si>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</si>
  <si>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</si>
  <si>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</si>
  <si>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</si>
  <si>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</si>
  <si>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</si>
  <si>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</si>
  <si>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</si>
  <si>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</si>
  <si>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</si>
  <si>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</si>
  <si>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</si>
  <si>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</si>
  <si>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</si>
  <si>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</si>
  <si>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</si>
  <si>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</si>
  <si>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</si>
  <si>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</si>
  <si>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</si>
  <si>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</si>
  <si>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</si>
  <si>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</si>
  <si>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</si>
  <si>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</si>
  <si>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</si>
  <si>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</si>
  <si>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</si>
  <si>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</si>
  <si>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</si>
  <si>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</si>
  <si>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</si>
  <si>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</si>
  <si>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</si>
  <si>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</si>
  <si>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</si>
  <si>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</si>
  <si>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</si>
  <si>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</si>
  <si>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</si>
  <si>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</si>
  <si>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</si>
  <si>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</si>
  <si>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</si>
  <si>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</si>
  <si>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</si>
  <si>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</si>
  <si>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</si>
  <si>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</si>
  <si>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</si>
  <si>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</si>
  <si>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</si>
  <si>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</si>
  <si>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</si>
  <si>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</si>
  <si>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</si>
  <si>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</si>
  <si>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</si>
  <si>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</si>
  <si>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</si>
  <si>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</si>
  <si>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</si>
  <si>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</si>
  <si>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</si>
  <si>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</si>
  <si>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</si>
  <si>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</si>
  <si>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</si>
  <si>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</si>
  <si>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</si>
  <si>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</si>
  <si>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</si>
  <si>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</si>
  <si>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</si>
  <si>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</si>
  <si>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</si>
  <si>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</si>
  <si>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</si>
  <si>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</si>
  <si>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</si>
  <si>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</si>
  <si>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</si>
  <si>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</si>
  <si>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</si>
  <si>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</si>
  <si>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</si>
  <si>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</si>
  <si>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</si>
  <si>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</si>
  <si>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</si>
  <si>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</si>
  <si>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</si>
  <si>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</si>
  <si>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</si>
  <si>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</si>
  <si>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</si>
  <si>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</si>
  <si>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</si>
  <si>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</si>
  <si>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</si>
  <si>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</si>
  <si>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</si>
  <si>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</si>
  <si>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</si>
  <si>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</si>
  <si>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</si>
  <si>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</si>
  <si>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</si>
  <si>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</si>
  <si>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</si>
  <si>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</si>
  <si>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</si>
  <si>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</si>
  <si>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</si>
  <si>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</si>
  <si>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</si>
  <si>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</si>
  <si>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</si>
  <si>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</si>
  <si>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</si>
  <si>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</si>
  <si>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</si>
  <si>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</si>
  <si>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</si>
  <si>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</si>
  <si>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</si>
  <si>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</si>
  <si>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</si>
  <si>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</si>
  <si>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</si>
  <si>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</si>
  <si>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</si>
  <si>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</si>
  <si>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</si>
  <si>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</si>
  <si>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</si>
  <si>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</si>
  <si>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</si>
  <si>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</si>
  <si>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</si>
  <si>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</si>
  <si>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</si>
  <si>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</si>
  <si>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</si>
  <si>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</si>
  <si>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</si>
  <si>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</si>
  <si>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</si>
  <si>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</si>
  <si>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</si>
  <si>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</si>
  <si>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</si>
  <si>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</si>
  <si>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</si>
  <si>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</si>
  <si>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</si>
  <si>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</si>
  <si>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</si>
  <si>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</si>
  <si>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</si>
  <si>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</si>
  <si>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</si>
  <si>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</si>
  <si>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</si>
  <si>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</si>
  <si>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</si>
  <si>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</si>
  <si>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</si>
  <si>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</si>
  <si>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</si>
  <si>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</si>
  <si>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</si>
  <si>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</si>
  <si>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</si>
  <si>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</si>
  <si>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</si>
  <si>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</si>
  <si>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</si>
  <si>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</si>
  <si>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</si>
  <si>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</si>
  <si>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</si>
  <si>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</si>
  <si>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</si>
  <si>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</si>
  <si>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</si>
  <si>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</si>
  <si>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</si>
  <si>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</si>
  <si>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</si>
  <si>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</si>
  <si>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</si>
  <si>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</si>
  <si>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</si>
  <si>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</si>
  <si>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</si>
  <si>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</si>
  <si>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</si>
  <si>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</si>
  <si>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</si>
  <si>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</si>
  <si>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</si>
  <si>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</si>
  <si>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</si>
  <si>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</si>
  <si>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</si>
  <si>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</si>
  <si>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</si>
  <si>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</si>
  <si>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</si>
  <si>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</si>
  <si>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</si>
  <si>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</si>
  <si>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</si>
  <si>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</si>
  <si>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</si>
  <si>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</si>
  <si>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</si>
  <si>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</si>
  <si>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</si>
  <si>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</si>
  <si>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</si>
  <si>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</si>
  <si>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</si>
  <si>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</si>
  <si>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</si>
  <si>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</si>
  <si>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</si>
  <si>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</si>
  <si>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</si>
  <si>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</si>
  <si>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</si>
  <si>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</si>
  <si>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</si>
  <si>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</si>
  <si>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</si>
  <si>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</si>
  <si>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</si>
  <si>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</si>
  <si>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</si>
  <si>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</si>
  <si>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</si>
  <si>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</si>
  <si>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</si>
  <si>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</si>
  <si>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</si>
  <si>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</si>
  <si>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</si>
  <si>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</si>
  <si>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</si>
  <si>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</si>
  <si>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</si>
  <si>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</si>
  <si>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</si>
  <si>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</si>
  <si>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</si>
  <si>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</si>
  <si>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</si>
  <si>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</si>
  <si>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</si>
  <si>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</si>
  <si>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</si>
  <si>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</si>
  <si>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</si>
  <si>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</si>
  <si>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</si>
  <si>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</si>
  <si>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</si>
  <si>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</si>
  <si>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</si>
  <si>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</si>
  <si>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</si>
  <si>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</si>
  <si>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</si>
  <si>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</si>
  <si>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</si>
  <si>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</si>
  <si>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</si>
  <si>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</si>
  <si>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</si>
  <si>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</si>
  <si>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</si>
  <si>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</si>
  <si>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</si>
  <si>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</si>
  <si>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</si>
  <si>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</si>
  <si>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</si>
  <si>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</si>
  <si>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</si>
  <si>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</si>
  <si>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</si>
  <si>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</si>
  <si>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</si>
  <si>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</si>
  <si>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</si>
  <si>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</si>
  <si>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</si>
  <si>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</si>
  <si>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</si>
  <si>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</si>
  <si>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</si>
  <si>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</si>
  <si>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</si>
  <si>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</si>
  <si>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</si>
  <si>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</si>
  <si>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</si>
  <si>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</si>
  <si>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</si>
  <si>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</si>
  <si>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</si>
  <si>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</si>
  <si>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</si>
  <si>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</si>
  <si>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</si>
  <si>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</si>
  <si>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</si>
  <si>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</si>
  <si>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</si>
  <si>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</si>
  <si>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</si>
  <si>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</si>
  <si>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</si>
  <si>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</si>
  <si>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</si>
  <si>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</si>
  <si>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</si>
  <si>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</si>
  <si>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</si>
  <si>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</si>
  <si>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</si>
  <si>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</si>
  <si>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</si>
  <si>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</si>
  <si>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</si>
  <si>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</si>
  <si>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</si>
  <si>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</si>
  <si>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</si>
  <si>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</si>
  <si>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</si>
  <si>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</si>
  <si>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</si>
  <si>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</si>
  <si>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</si>
  <si>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</si>
  <si>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</si>
  <si>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</si>
  <si>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</si>
  <si>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</si>
  <si>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</si>
  <si>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</si>
  <si>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</si>
  <si>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</si>
  <si>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</si>
  <si>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</si>
  <si>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</si>
  <si>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</si>
  <si>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</si>
  <si>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</si>
  <si>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</si>
  <si>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</si>
  <si>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</si>
  <si>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</si>
  <si>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</si>
  <si>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</si>
  <si>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</si>
  <si>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</si>
  <si>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</si>
  <si>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</si>
  <si>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</si>
  <si>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</si>
  <si>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</si>
  <si>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</si>
  <si>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</si>
  <si>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</si>
  <si>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</si>
  <si>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</si>
  <si>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</si>
  <si>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</si>
  <si>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</si>
  <si>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</si>
  <si>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</si>
  <si>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</si>
  <si>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</si>
  <si>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</si>
  <si>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</si>
  <si>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</si>
  <si>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</si>
  <si>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</si>
  <si>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</si>
  <si>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</si>
  <si>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</si>
  <si>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</si>
  <si>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</si>
  <si>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</si>
  <si>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</si>
  <si>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</si>
  <si>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</si>
  <si>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</si>
  <si>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</si>
  <si>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</si>
  <si>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</si>
  <si>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</si>
  <si>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</si>
  <si>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</si>
  <si>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</si>
  <si>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</si>
  <si>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</si>
  <si>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</si>
  <si>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</si>
  <si>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</si>
  <si>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</si>
  <si>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</si>
  <si>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</si>
  <si>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</si>
  <si>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</si>
  <si>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</si>
  <si>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</si>
  <si>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</si>
  <si>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</si>
  <si>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</si>
  <si>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</si>
  <si>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</si>
  <si>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</si>
  <si>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</si>
  <si>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</si>
  <si>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</si>
  <si>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</si>
  <si>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</si>
  <si>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</si>
  <si>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</si>
  <si>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</si>
  <si>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</si>
  <si>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</si>
  <si>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</si>
  <si>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</si>
  <si>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</si>
  <si>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</si>
  <si>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</si>
  <si>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</si>
  <si>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</si>
  <si>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</si>
  <si>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</si>
  <si>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</si>
  <si>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</si>
  <si>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</si>
  <si>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</si>
  <si>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</si>
  <si>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</si>
  <si>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</si>
  <si>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</si>
  <si>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</si>
  <si>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</si>
  <si>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</si>
  <si>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</si>
  <si>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</si>
  <si>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</si>
  <si>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</si>
  <si>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</si>
  <si>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</si>
  <si>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</si>
  <si>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</si>
  <si>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</si>
  <si>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</si>
  <si>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</si>
  <si>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</si>
  <si>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</si>
  <si>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</si>
  <si>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</si>
  <si>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</si>
  <si>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</si>
  <si>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</si>
  <si>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</si>
  <si>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</si>
  <si>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</si>
  <si>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</si>
  <si>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</si>
  <si>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</si>
  <si>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</si>
  <si>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</si>
  <si>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</si>
  <si>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</si>
  <si>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</si>
  <si>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</si>
  <si>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</si>
  <si>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</si>
  <si>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</si>
  <si>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</si>
  <si>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</si>
  <si>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</si>
  <si>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</si>
  <si>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</si>
  <si>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</si>
  <si>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</si>
  <si>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</si>
  <si>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</si>
  <si>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</si>
  <si>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</si>
  <si>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</si>
  <si>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</si>
  <si>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</si>
  <si>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</si>
  <si>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</si>
  <si>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</si>
  <si>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</si>
  <si>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</si>
  <si>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</si>
  <si>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</si>
  <si>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</si>
  <si>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</si>
  <si>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</si>
  <si>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</si>
  <si>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</si>
  <si>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</si>
  <si>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</si>
  <si>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</si>
  <si>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</si>
  <si>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</si>
  <si>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</si>
  <si>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</si>
  <si>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</si>
  <si>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</si>
  <si>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</si>
  <si>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</si>
  <si>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</si>
  <si>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</si>
  <si>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</si>
  <si>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</si>
  <si>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</si>
  <si>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</si>
  <si>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</si>
  <si>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</si>
  <si>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</si>
  <si>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</si>
  <si>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</si>
  <si>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</si>
  <si>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</si>
  <si>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</si>
  <si>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</si>
  <si>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</si>
  <si>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</si>
  <si>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</si>
  <si>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</si>
  <si>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</si>
  <si>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</si>
  <si>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</si>
  <si>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</si>
  <si>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</si>
  <si>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</si>
  <si>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</si>
  <si>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</si>
  <si>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</si>
  <si>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</si>
  <si>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</si>
  <si>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</si>
  <si>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</si>
  <si>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</si>
  <si>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</si>
  <si>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</si>
  <si>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</si>
  <si>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</si>
  <si>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</si>
  <si>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</si>
  <si>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</si>
  <si>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</si>
  <si>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</si>
  <si>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</si>
  <si>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</si>
  <si>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</si>
  <si>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</si>
  <si>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</si>
  <si>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</si>
  <si>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</si>
  <si>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</si>
  <si>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</si>
  <si>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</si>
  <si>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</si>
  <si>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</si>
  <si>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</si>
  <si>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</si>
  <si>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</si>
  <si>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</si>
  <si>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</si>
  <si>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</si>
  <si>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</si>
  <si>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</si>
  <si>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</si>
  <si>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</si>
  <si>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</si>
  <si>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</si>
  <si>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</si>
  <si>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</si>
  <si>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</si>
  <si>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</si>
  <si>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</si>
  <si>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</si>
  <si>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</si>
  <si>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</si>
  <si>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</si>
  <si>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</si>
  <si>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</si>
  <si>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</si>
  <si>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</si>
  <si>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</si>
  <si>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</si>
  <si>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</si>
  <si>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</si>
  <si>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</si>
  <si>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</si>
  <si>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</si>
  <si>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</si>
  <si>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</si>
  <si>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</si>
  <si>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</si>
  <si>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</si>
  <si>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</si>
  <si>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</si>
  <si>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</si>
  <si>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</si>
  <si>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</si>
  <si>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</si>
  <si>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</si>
  <si>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</si>
  <si>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</si>
  <si>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</si>
  <si>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</si>
  <si>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</si>
  <si>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</si>
  <si>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</si>
  <si>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</si>
  <si>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</si>
  <si>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</si>
  <si>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</si>
  <si>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</si>
  <si>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</si>
  <si>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</si>
  <si>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</si>
  <si>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</si>
  <si>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</si>
  <si>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</si>
  <si>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</si>
  <si>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</si>
  <si>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</si>
  <si>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</si>
  <si>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</si>
  <si>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</si>
  <si>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</si>
  <si>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</si>
  <si>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</si>
  <si>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</si>
  <si>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</si>
  <si>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</si>
  <si>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</si>
  <si>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</si>
  <si>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</si>
  <si>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</si>
  <si>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</si>
  <si>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</si>
  <si>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</si>
  <si>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</si>
  <si>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</si>
  <si>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</si>
  <si>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</si>
  <si>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</si>
  <si>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</si>
  <si>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</si>
  <si>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</si>
  <si>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</si>
  <si>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</si>
  <si>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</si>
  <si>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</si>
  <si>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</si>
  <si>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</si>
  <si>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</si>
  <si>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</si>
  <si>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</si>
  <si>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</si>
  <si>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</si>
  <si>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</si>
  <si>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</si>
  <si>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</si>
  <si>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</si>
  <si>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</si>
  <si>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</si>
  <si>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</si>
  <si>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</si>
  <si>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</si>
  <si>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</si>
  <si>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</si>
  <si>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</si>
  <si>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</si>
  <si>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</si>
  <si>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</si>
  <si>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</si>
  <si>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</si>
  <si>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</si>
  <si>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</si>
  <si>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</si>
  <si>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</si>
  <si>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</si>
  <si>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</si>
  <si>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</si>
  <si>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</si>
  <si>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</si>
  <si>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</si>
  <si>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</si>
  <si>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</si>
  <si>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</si>
  <si>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</si>
  <si>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</si>
  <si>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</si>
  <si>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</si>
  <si>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</si>
  <si>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</si>
  <si>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</si>
  <si>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</si>
  <si>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</si>
  <si>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</si>
  <si>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</si>
  <si>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</si>
  <si>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</si>
  <si>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</si>
  <si>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</si>
  <si>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</si>
  <si>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</si>
  <si>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</si>
  <si>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</si>
  <si>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</si>
  <si>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</si>
  <si>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</si>
  <si>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</si>
  <si>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</si>
  <si>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</si>
  <si>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</si>
  <si>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</si>
  <si>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</si>
  <si>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</si>
  <si>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</si>
  <si>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</si>
  <si>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</si>
  <si>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</si>
  <si>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</si>
  <si>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</si>
  <si>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</si>
  <si>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</si>
  <si>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</si>
  <si>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</si>
  <si>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</si>
  <si>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</si>
  <si>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</si>
  <si>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</si>
  <si>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</si>
  <si>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</si>
  <si>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</si>
  <si>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</si>
  <si>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</si>
  <si>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</si>
  <si>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</si>
  <si>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</si>
  <si>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</si>
  <si>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</si>
  <si>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</si>
  <si>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</si>
  <si>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</si>
  <si>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</si>
  <si>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</si>
  <si>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</si>
  <si>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</si>
  <si>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</si>
  <si>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</si>
  <si>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</si>
  <si>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</si>
  <si>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</si>
  <si>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</si>
  <si>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</si>
  <si>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</si>
  <si>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</si>
  <si>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</si>
  <si>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</si>
  <si>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</si>
  <si>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</si>
  <si>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</si>
  <si>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</si>
  <si>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</si>
  <si>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</si>
  <si>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</si>
  <si>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</si>
  <si>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</si>
  <si>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</si>
  <si>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</si>
  <si>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</si>
  <si>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</si>
  <si>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</si>
  <si>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</si>
  <si>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</si>
  <si>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</si>
  <si>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</si>
  <si>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</si>
  <si>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</si>
  <si>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</si>
  <si>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</si>
  <si>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</si>
  <si>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</si>
  <si>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</si>
  <si>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</si>
  <si>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</si>
  <si>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</si>
  <si>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</si>
  <si>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</si>
  <si>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</si>
  <si>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</si>
  <si>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</si>
  <si>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</si>
  <si>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</si>
  <si>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</si>
  <si>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</si>
  <si>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</si>
  <si>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</si>
  <si>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</si>
  <si>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</si>
  <si>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</si>
  <si>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</si>
  <si>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</si>
  <si>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</si>
  <si>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</si>
  <si>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</si>
  <si>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</si>
  <si>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</si>
  <si>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</si>
  <si>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</si>
  <si>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</si>
  <si>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</si>
  <si>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</si>
  <si>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</si>
  <si>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</si>
  <si>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</si>
  <si>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</si>
  <si>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</si>
  <si>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</si>
  <si>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</si>
  <si>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</si>
  <si>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</si>
  <si>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</si>
  <si>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</si>
  <si>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</si>
  <si>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</si>
  <si>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</si>
  <si>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</si>
  <si>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</si>
  <si>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</si>
  <si>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</si>
  <si>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</si>
  <si>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</si>
  <si>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</si>
  <si>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</si>
  <si>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</si>
  <si>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</si>
  <si>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</si>
  <si>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</si>
  <si>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</si>
  <si>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</si>
  <si>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</si>
  <si>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</si>
  <si>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</si>
  <si>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</si>
  <si>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</si>
  <si>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</si>
  <si>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</si>
  <si>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</si>
  <si>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</si>
  <si>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</si>
  <si>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</si>
  <si>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</si>
  <si>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</si>
  <si>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</si>
  <si>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</si>
  <si>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</si>
  <si>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</si>
  <si>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</si>
  <si>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</si>
  <si>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</si>
  <si>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</si>
  <si>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</si>
  <si>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</si>
  <si>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</si>
  <si>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</si>
  <si>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</si>
  <si>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</si>
  <si>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</si>
  <si>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</si>
  <si>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</si>
  <si>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</si>
  <si>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</si>
  <si>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</si>
  <si>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</si>
  <si>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</si>
  <si>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</si>
  <si>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</si>
  <si>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</si>
  <si>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</si>
  <si>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</si>
  <si>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</si>
  <si>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</si>
  <si>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</si>
  <si>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</si>
  <si>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</si>
  <si>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</si>
  <si>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</si>
  <si>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</si>
  <si>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</si>
  <si>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</si>
  <si>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</si>
  <si>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</si>
  <si>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</si>
  <si>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</si>
  <si>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</si>
  <si>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</si>
  <si>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</si>
  <si>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</si>
  <si>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</si>
  <si>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</si>
  <si>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</si>
  <si>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</si>
  <si>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</si>
  <si>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</si>
  <si>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</si>
  <si>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</si>
  <si>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</si>
  <si>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</si>
  <si>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</si>
  <si>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</si>
  <si>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</si>
  <si>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</si>
  <si>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</si>
  <si>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</si>
  <si>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</si>
  <si>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</si>
  <si>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</si>
  <si>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</si>
  <si>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</si>
  <si>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</si>
  <si>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</si>
  <si>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</si>
  <si>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</si>
  <si>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</si>
  <si>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</si>
  <si>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</si>
  <si>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</si>
  <si>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</si>
  <si>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</si>
  <si>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</si>
  <si>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</si>
  <si>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</si>
  <si>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</si>
  <si>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</si>
  <si>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</si>
  <si>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</si>
  <si>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</si>
  <si>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</si>
  <si>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</si>
  <si>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</si>
  <si>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</si>
  <si>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</si>
  <si>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</si>
  <si>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</si>
  <si>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</si>
  <si>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</si>
  <si>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</si>
  <si>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</si>
  <si>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</si>
  <si>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</si>
  <si>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</si>
  <si>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</si>
  <si>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</si>
  <si>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</si>
  <si>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</si>
  <si>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</si>
  <si>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</si>
  <si>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</si>
  <si>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</si>
  <si>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</si>
  <si>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</si>
  <si>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</si>
  <si>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</si>
  <si>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</si>
  <si>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</si>
  <si>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</si>
  <si>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</si>
  <si>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</si>
  <si>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</si>
  <si>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</si>
  <si>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</si>
  <si>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</si>
  <si>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</si>
  <si>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</si>
  <si>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</si>
  <si>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</si>
  <si>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</si>
  <si>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</si>
  <si>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</si>
  <si>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</si>
  <si>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</si>
  <si>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</si>
  <si>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</si>
  <si>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</si>
  <si>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</si>
  <si>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</si>
  <si>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</si>
  <si>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</si>
  <si>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</si>
  <si>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</si>
  <si>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</si>
  <si>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</si>
  <si>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</si>
  <si>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</si>
  <si>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</si>
  <si>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</si>
  <si>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</si>
  <si>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</si>
  <si>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</si>
  <si>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</si>
  <si>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</si>
  <si>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</si>
  <si>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</si>
  <si>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</si>
  <si>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</si>
  <si>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</si>
  <si>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</si>
  <si>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</si>
  <si>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</si>
  <si>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</si>
  <si>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</si>
  <si>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</si>
  <si>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</si>
  <si>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</si>
  <si>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</si>
  <si>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</si>
  <si>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</si>
  <si>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</si>
  <si>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</si>
  <si>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</si>
  <si>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</si>
  <si>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</si>
  <si>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</si>
  <si>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</si>
  <si>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</si>
  <si>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</si>
  <si>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</si>
  <si>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</si>
  <si>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</si>
  <si>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</si>
  <si>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</si>
  <si>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</si>
  <si>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</si>
  <si>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</si>
  <si>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</si>
  <si>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</si>
  <si>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</si>
  <si>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</si>
  <si>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</si>
  <si>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</si>
  <si>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</si>
  <si>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</si>
  <si>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</si>
  <si>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</si>
  <si>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</si>
  <si>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</si>
  <si>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</si>
  <si>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</si>
  <si>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</si>
  <si>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</si>
  <si>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</si>
  <si>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</si>
  <si>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</si>
  <si>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</si>
  <si>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</si>
  <si>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</si>
  <si>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</si>
  <si>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</si>
  <si>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</si>
  <si>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</si>
  <si>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</si>
  <si>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</si>
  <si>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</si>
  <si>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</si>
  <si>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</si>
  <si>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</si>
  <si>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</si>
  <si>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</si>
  <si>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</si>
  <si>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</si>
  <si>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</si>
  <si>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</si>
  <si>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</si>
  <si>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</si>
  <si>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</si>
  <si>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</si>
  <si>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</si>
  <si>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</si>
  <si>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</si>
  <si>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</si>
  <si>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</si>
  <si>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</si>
  <si>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</si>
  <si>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</si>
  <si>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</si>
  <si>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</si>
  <si>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</si>
  <si>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</si>
  <si>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</si>
  <si>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</si>
  <si>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</si>
  <si>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</si>
  <si>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</si>
  <si>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</si>
  <si>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</si>
  <si>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</si>
  <si>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</si>
  <si>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</si>
  <si>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</si>
  <si>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</si>
  <si>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</si>
  <si>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</si>
  <si>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</si>
  <si>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</si>
  <si>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</si>
  <si>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</si>
  <si>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</si>
  <si>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</si>
  <si>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</si>
  <si>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</si>
  <si>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</si>
  <si>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</si>
  <si>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</si>
  <si>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</si>
  <si>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</si>
  <si>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</si>
  <si>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</si>
  <si>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</si>
  <si>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</si>
  <si>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</si>
  <si>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</si>
  <si>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</si>
  <si>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</si>
  <si>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</si>
  <si>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</si>
  <si>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</si>
  <si>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</si>
  <si>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</si>
  <si>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</si>
  <si>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</si>
  <si>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</si>
  <si>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</si>
  <si>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</si>
  <si>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</si>
  <si>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</si>
  <si>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</si>
  <si>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</si>
  <si>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</si>
  <si>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</si>
  <si>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</si>
  <si>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</si>
  <si>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</si>
  <si>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</si>
  <si>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</si>
  <si>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</si>
  <si>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</si>
  <si>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</si>
  <si>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</si>
  <si>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</si>
  <si>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</si>
  <si>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</si>
  <si>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</si>
  <si>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</si>
  <si>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</si>
  <si>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</si>
  <si>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</si>
  <si>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</si>
  <si>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</si>
  <si>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</si>
  <si>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</si>
  <si>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</si>
  <si>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</si>
  <si>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</si>
  <si>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</si>
  <si>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</si>
  <si>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</si>
  <si>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</si>
  <si>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</si>
  <si>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</si>
  <si>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</si>
  <si>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</si>
  <si>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</si>
  <si>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</si>
  <si>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</si>
  <si>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</si>
  <si>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</si>
  <si>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</si>
  <si>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</si>
  <si>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</si>
  <si>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</si>
  <si>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</si>
  <si>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</si>
  <si>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</si>
  <si>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</si>
  <si>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</si>
  <si>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</si>
  <si>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</si>
  <si>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</si>
  <si>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</si>
  <si>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</si>
  <si>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</si>
  <si>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</si>
  <si>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</si>
  <si>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</si>
  <si>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</si>
  <si>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</si>
  <si>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</si>
  <si>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</si>
  <si>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</si>
  <si>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</si>
  <si>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</si>
  <si>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</si>
  <si>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</si>
  <si>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</si>
  <si>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</si>
  <si>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</si>
  <si>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</si>
  <si>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</si>
  <si>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</si>
  <si>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</si>
  <si>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</si>
  <si>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</si>
  <si>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</si>
  <si>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</si>
  <si>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</si>
  <si>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</si>
  <si>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</si>
  <si>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</si>
  <si>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</si>
  <si>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</si>
  <si>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</si>
  <si>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</si>
  <si>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</si>
  <si>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</si>
  <si>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</si>
  <si>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</si>
  <si>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</si>
  <si>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</si>
  <si>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</si>
  <si>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</si>
  <si>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</si>
  <si>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</si>
  <si>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</si>
  <si>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</si>
  <si>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</si>
  <si>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</si>
  <si>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</si>
  <si>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</si>
  <si>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</si>
  <si>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</si>
  <si>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</si>
  <si>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</si>
  <si>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</si>
  <si>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</si>
  <si>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</si>
  <si>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</si>
  <si>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</si>
  <si>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</si>
  <si>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</si>
  <si>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</si>
  <si>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</si>
  <si>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</si>
  <si>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</si>
  <si>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</si>
  <si>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</si>
  <si>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</si>
  <si>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</si>
  <si>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</si>
  <si>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</si>
  <si>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</si>
  <si>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</si>
  <si>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</si>
  <si>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</si>
  <si>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</si>
  <si>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</si>
  <si>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</si>
  <si>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</si>
  <si>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</si>
  <si>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</si>
  <si>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</si>
  <si>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</si>
  <si>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</si>
  <si>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</si>
  <si>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</si>
  <si>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</si>
  <si>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</si>
  <si>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</si>
  <si>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</si>
  <si>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</si>
  <si>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</si>
  <si>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</si>
  <si>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</si>
  <si>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</si>
  <si>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</si>
  <si>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</si>
  <si>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</si>
  <si>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</si>
  <si>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</si>
  <si>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</si>
  <si>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</si>
  <si>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</si>
  <si>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</si>
  <si>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</si>
  <si>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</si>
  <si>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</si>
  <si>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</si>
  <si>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</si>
  <si>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</si>
  <si>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</si>
  <si>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</si>
  <si>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</si>
  <si>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</si>
  <si>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</si>
  <si>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</si>
  <si>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</si>
  <si>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</si>
  <si>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</si>
  <si>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</si>
  <si>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</si>
  <si>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</si>
  <si>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</si>
  <si>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</si>
  <si>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</si>
  <si>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</si>
  <si>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</si>
  <si>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</si>
  <si>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</si>
  <si>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</si>
  <si>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</si>
  <si>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</si>
  <si>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</si>
  <si>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</si>
  <si>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</si>
  <si>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</si>
  <si>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</si>
  <si>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</si>
  <si>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</si>
  <si>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</si>
  <si>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</si>
  <si>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</si>
  <si>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</si>
  <si>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</si>
  <si>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</si>
  <si>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</si>
  <si>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</si>
  <si>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</si>
  <si>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</si>
  <si>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</si>
  <si>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</si>
  <si>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</si>
  <si>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</si>
  <si>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</si>
  <si>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</si>
  <si>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</si>
  <si>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</si>
  <si>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</si>
  <si>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</si>
  <si>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</si>
  <si>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</si>
  <si>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</si>
  <si>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</si>
  <si>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</si>
  <si>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</si>
  <si>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</si>
  <si>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</si>
  <si>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</si>
  <si>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</si>
  <si>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</si>
  <si>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</si>
  <si>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</si>
  <si>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</si>
  <si>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</si>
  <si>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</si>
  <si>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</si>
  <si>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</si>
  <si>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</si>
  <si>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</si>
  <si>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</si>
  <si>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</si>
  <si>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</si>
  <si>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</si>
  <si>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</si>
  <si>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</si>
  <si>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</si>
  <si>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</si>
  <si>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</si>
  <si>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</si>
  <si>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</si>
  <si>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</si>
  <si>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</si>
  <si>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</si>
  <si>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</si>
  <si>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</si>
  <si>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</si>
  <si>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</si>
  <si>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</si>
  <si>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</si>
  <si>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</si>
  <si>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</si>
  <si>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</si>
  <si>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</si>
  <si>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</si>
  <si>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</si>
  <si>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</si>
  <si>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</si>
  <si>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</si>
  <si>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</si>
  <si>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</si>
  <si>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</si>
  <si>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</si>
  <si>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</si>
  <si>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</si>
  <si>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</si>
  <si>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</si>
  <si>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</si>
  <si>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</si>
  <si>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</si>
  <si>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</si>
  <si>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</si>
  <si>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</si>
  <si>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</si>
  <si>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</si>
  <si>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</si>
  <si>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</si>
  <si>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</si>
  <si>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</si>
  <si>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</si>
  <si>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</si>
  <si>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</si>
  <si>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</si>
  <si>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</si>
  <si>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</si>
  <si>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</si>
  <si>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</si>
  <si>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</si>
  <si>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</si>
  <si>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</si>
  <si>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</si>
  <si>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</si>
  <si>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</si>
  <si>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</si>
  <si>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</si>
  <si>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</si>
  <si>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</si>
  <si>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</si>
  <si>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</si>
  <si>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</si>
  <si>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</si>
  <si>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</si>
  <si>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</si>
  <si>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</si>
  <si>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</si>
  <si>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</si>
  <si>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</si>
  <si>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</si>
  <si>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</si>
  <si>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</si>
  <si>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</si>
  <si>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</si>
  <si>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</si>
  <si>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</si>
  <si>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</si>
  <si>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</si>
  <si>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</si>
  <si>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</si>
  <si>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</si>
  <si>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</si>
  <si>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</si>
  <si>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</si>
  <si>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</si>
  <si>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</si>
  <si>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</si>
  <si>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</si>
  <si>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</si>
  <si>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</si>
  <si>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</si>
  <si>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</si>
  <si>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</si>
  <si>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</si>
  <si>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</si>
  <si>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</si>
  <si>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</si>
  <si>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</si>
  <si>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</si>
  <si>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</si>
  <si>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</si>
  <si>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</si>
  <si>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</si>
  <si>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</si>
  <si>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</si>
  <si>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</si>
  <si>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</si>
  <si>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</si>
  <si>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</si>
  <si>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</si>
  <si>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</si>
  <si>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</si>
  <si>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</si>
  <si>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</si>
  <si>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</si>
  <si>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</si>
  <si>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</si>
  <si>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</si>
  <si>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</si>
  <si>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</si>
  <si>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</si>
  <si>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</si>
  <si>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</si>
  <si>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</si>
  <si>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</si>
  <si>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</si>
  <si>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</si>
  <si>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</si>
  <si>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</si>
  <si>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</si>
  <si>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</si>
  <si>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</si>
  <si>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</si>
  <si>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</si>
  <si>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</si>
  <si>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</si>
  <si>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</si>
  <si>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</si>
  <si>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</si>
  <si>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</si>
  <si>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</si>
  <si>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</si>
  <si>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</si>
  <si>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</si>
  <si>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</si>
  <si>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</si>
  <si>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</si>
  <si>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</si>
  <si>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</si>
  <si>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</si>
  <si>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</si>
  <si>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</si>
  <si>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</si>
  <si>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</si>
  <si>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</si>
  <si>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</si>
  <si>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</si>
  <si>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</si>
  <si>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</si>
  <si>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</si>
  <si>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</si>
  <si>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</si>
  <si>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</si>
  <si>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</si>
  <si>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</si>
  <si>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</si>
  <si>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</si>
  <si>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</si>
  <si>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</si>
  <si>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</si>
  <si>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</si>
  <si>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</si>
  <si>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</si>
  <si>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</si>
  <si>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</si>
  <si>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</si>
  <si>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</si>
  <si>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</si>
  <si>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</si>
  <si>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</si>
  <si>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</si>
  <si>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</si>
  <si>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</si>
  <si>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</si>
  <si>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</si>
  <si>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</si>
  <si>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</si>
  <si>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</si>
  <si>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</si>
  <si>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</si>
  <si>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</si>
  <si>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</si>
  <si>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</si>
  <si>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</si>
  <si>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</si>
  <si>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</si>
  <si>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</si>
  <si>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</si>
  <si>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</si>
  <si>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</si>
  <si>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</si>
  <si>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</si>
  <si>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</si>
  <si>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</si>
  <si>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</si>
  <si>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</si>
  <si>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</si>
  <si>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</si>
  <si>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</si>
  <si>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</si>
  <si>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</si>
  <si>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</si>
  <si>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</si>
  <si>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</si>
  <si>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</si>
  <si>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</si>
  <si>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</si>
  <si>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</si>
  <si>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</si>
  <si>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</si>
  <si>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</si>
  <si>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</si>
  <si>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</si>
  <si>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</si>
  <si>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</si>
  <si>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</si>
  <si>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</si>
  <si>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</si>
  <si>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</si>
  <si>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</si>
  <si>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</si>
  <si>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</si>
  <si>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</si>
  <si>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</si>
  <si>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</si>
  <si>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</si>
  <si>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</si>
  <si>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</si>
  <si>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</si>
  <si>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</si>
  <si>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</si>
  <si>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</si>
  <si>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</si>
  <si>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</si>
  <si>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</si>
  <si>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</si>
  <si>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</si>
  <si>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</si>
  <si>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</si>
  <si>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</si>
  <si>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</si>
  <si>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</si>
  <si>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</si>
  <si>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</si>
  <si>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</si>
  <si>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</si>
  <si>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</si>
  <si>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</si>
  <si>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</si>
  <si>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</si>
  <si>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</si>
  <si>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</si>
  <si>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</si>
  <si>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</si>
  <si>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</si>
  <si>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</si>
  <si>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</si>
  <si>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</si>
  <si>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</si>
  <si>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</si>
  <si>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</si>
  <si>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</si>
  <si>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</si>
  <si>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</si>
  <si>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</si>
  <si>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</si>
  <si>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</si>
  <si>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</si>
  <si>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</si>
  <si>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</si>
  <si>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</si>
  <si>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</si>
  <si>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</si>
  <si>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</si>
  <si>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</si>
  <si>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</si>
  <si>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</si>
  <si>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</si>
  <si>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</si>
  <si>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</si>
  <si>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</si>
  <si>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</si>
  <si>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</si>
  <si>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</si>
  <si>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</si>
  <si>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</si>
  <si>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</si>
  <si>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</si>
  <si>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</si>
  <si>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</si>
  <si>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</si>
  <si>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</si>
  <si>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</si>
  <si>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</si>
  <si>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</si>
  <si>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</si>
  <si>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</si>
  <si>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</si>
  <si>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</si>
  <si>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</si>
  <si>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</si>
  <si>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</si>
  <si>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</si>
  <si>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</si>
  <si>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</si>
  <si>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</si>
  <si>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</si>
  <si>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</si>
  <si>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</si>
  <si>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</si>
  <si>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</si>
  <si>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</si>
  <si>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</si>
  <si>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</si>
  <si>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</si>
  <si>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</si>
  <si>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</si>
  <si>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</si>
  <si>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</si>
  <si>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</si>
  <si>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</si>
  <si>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</si>
  <si>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</si>
  <si>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</si>
  <si>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</si>
  <si>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</si>
  <si>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</si>
  <si>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</si>
  <si>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</si>
  <si>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</si>
  <si>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</si>
  <si>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</si>
  <si>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</si>
  <si>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</si>
  <si>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</si>
  <si>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</si>
  <si>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</si>
  <si>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</si>
  <si>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</si>
  <si>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</si>
  <si>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</si>
  <si>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</si>
  <si>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</si>
  <si>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</si>
  <si>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</si>
  <si>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</si>
  <si>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</si>
  <si>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</si>
  <si>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</si>
  <si>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</si>
  <si>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</si>
  <si>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</si>
  <si>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</si>
  <si>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</si>
  <si>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</si>
  <si>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</si>
  <si>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</si>
  <si>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</si>
  <si>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</si>
  <si>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</si>
  <si>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</si>
  <si>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</si>
  <si>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</si>
  <si>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</si>
  <si>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</si>
  <si>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</si>
  <si>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</si>
  <si>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</si>
  <si>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</si>
  <si>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</si>
  <si>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</si>
  <si>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</si>
  <si>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</si>
  <si>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</si>
  <si>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</si>
  <si>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</si>
  <si>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</si>
  <si>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</si>
  <si>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</si>
  <si>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</si>
  <si>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</si>
  <si>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</si>
  <si>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</si>
  <si>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</si>
  <si>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</si>
  <si>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</si>
  <si>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</si>
  <si>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</si>
  <si>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</si>
  <si>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</si>
  <si>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</si>
  <si>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</si>
  <si>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</si>
  <si>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</si>
  <si>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</si>
  <si>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</si>
  <si>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</si>
  <si>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</si>
  <si>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</si>
  <si>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</si>
  <si>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</si>
  <si>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</si>
  <si>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</si>
  <si>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</si>
  <si>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</si>
  <si>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</si>
  <si>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</si>
  <si>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</si>
  <si>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</si>
  <si>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</si>
  <si>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</si>
  <si>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</si>
  <si>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</si>
  <si>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</si>
  <si>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</si>
  <si>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</si>
  <si>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</si>
  <si>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</si>
  <si>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</si>
  <si>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</si>
  <si>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</si>
  <si>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</si>
  <si>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</si>
  <si>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</si>
  <si>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</si>
  <si>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</si>
  <si>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</si>
  <si>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</si>
  <si>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</si>
  <si>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</si>
  <si>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</si>
  <si>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</si>
  <si>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</si>
  <si>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</si>
  <si>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</si>
  <si>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</si>
  <si>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</si>
  <si>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</si>
  <si>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</si>
  <si>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</si>
  <si>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</si>
  <si>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</si>
  <si>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</si>
  <si>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</si>
  <si>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</si>
  <si>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</si>
  <si>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</si>
  <si>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</si>
  <si>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</si>
  <si>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</si>
  <si>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</si>
  <si>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</si>
  <si>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</si>
  <si>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</si>
  <si>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</si>
  <si>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</si>
  <si>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</si>
  <si>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</si>
  <si>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</si>
  <si>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</si>
  <si>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</si>
  <si>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</si>
  <si>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</si>
  <si>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</si>
  <si>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</si>
  <si>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</si>
  <si>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</si>
  <si>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</si>
  <si>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</si>
  <si>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</si>
  <si>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</si>
  <si>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</si>
  <si>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</si>
  <si>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</si>
  <si>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</si>
  <si>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</si>
  <si>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</si>
  <si>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</si>
  <si>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</si>
  <si>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</si>
  <si>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</si>
  <si>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</si>
  <si>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</si>
  <si>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</si>
  <si>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</si>
  <si>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</si>
  <si>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</si>
  <si>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</si>
  <si>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</si>
  <si>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</si>
  <si>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</si>
  <si>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</si>
  <si>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</si>
  <si>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</si>
  <si>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</si>
  <si>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</si>
  <si>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</si>
  <si>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</si>
  <si>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</si>
  <si>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</si>
  <si>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</si>
  <si>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</si>
  <si>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</si>
  <si>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</si>
  <si>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</si>
  <si>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</si>
  <si>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</si>
  <si>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</si>
  <si>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</si>
  <si>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</si>
  <si>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</si>
  <si>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</si>
  <si>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</si>
  <si>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</si>
  <si>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</si>
  <si>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</si>
  <si>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</si>
  <si>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</si>
  <si>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</si>
  <si>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</si>
  <si>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</si>
  <si>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</si>
  <si>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</si>
  <si>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</si>
  <si>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</si>
  <si>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</si>
  <si>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</si>
  <si>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</si>
  <si>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</si>
  <si>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</si>
  <si>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</si>
  <si>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</si>
  <si>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</si>
  <si>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</si>
  <si>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</si>
  <si>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</si>
  <si>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</si>
  <si>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</si>
  <si>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</si>
  <si>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</si>
  <si>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</si>
  <si>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</si>
  <si>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</si>
  <si>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</si>
  <si>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</si>
  <si>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</si>
  <si>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</si>
  <si>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</si>
  <si>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</si>
  <si>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</si>
  <si>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</si>
  <si>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</si>
  <si>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</si>
  <si>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</si>
  <si>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</si>
  <si>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</si>
  <si>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</si>
  <si>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</si>
  <si>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</si>
  <si>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</si>
  <si>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</si>
  <si>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</si>
  <si>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</si>
  <si>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</si>
  <si>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</si>
  <si>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</si>
  <si>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</si>
  <si>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</si>
  <si>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</si>
  <si>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</si>
  <si>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</si>
  <si>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</si>
  <si>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</si>
  <si>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</si>
  <si>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</si>
  <si>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</si>
  <si>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</si>
  <si>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</si>
  <si>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</si>
  <si>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</si>
  <si>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</si>
  <si>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</si>
  <si>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</si>
  <si>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</si>
  <si>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</si>
  <si>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</si>
  <si>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</si>
  <si>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</si>
  <si>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</si>
  <si>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</si>
  <si>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</si>
  <si>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</si>
  <si>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</si>
  <si>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</si>
  <si>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</si>
  <si>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</si>
  <si>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</si>
  <si>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</si>
  <si>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</si>
  <si>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</si>
  <si>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</si>
  <si>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</si>
  <si>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</si>
  <si>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</si>
  <si>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</si>
  <si>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</si>
  <si>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</si>
  <si>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</si>
  <si>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</si>
  <si>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</si>
  <si>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</si>
  <si>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</si>
  <si>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</si>
  <si>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</si>
  <si>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</si>
  <si>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</si>
  <si>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</si>
  <si>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</si>
  <si>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</si>
  <si>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</si>
  <si>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</si>
  <si>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</si>
  <si>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</si>
  <si>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</si>
  <si>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</si>
  <si>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</si>
  <si>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</si>
  <si>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</si>
  <si>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</si>
  <si>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</si>
  <si>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</si>
  <si>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</si>
  <si>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</si>
  <si>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</si>
  <si>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</si>
  <si>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</si>
  <si>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</si>
  <si>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</si>
  <si>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</si>
  <si>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</si>
  <si>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</si>
  <si>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</si>
  <si>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</si>
  <si>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</si>
  <si>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</si>
  <si>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</si>
  <si>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</si>
  <si>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</si>
  <si>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</si>
  <si>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</si>
  <si>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</si>
  <si>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</si>
  <si>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</si>
  <si>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</si>
  <si>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</si>
  <si>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</si>
  <si>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</si>
  <si>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</si>
  <si>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</si>
  <si>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</si>
  <si>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</si>
  <si>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</si>
  <si>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</si>
  <si>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</si>
  <si>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</si>
  <si>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</si>
  <si>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</si>
  <si>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</si>
  <si>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</si>
  <si>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</si>
  <si>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</si>
  <si>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</si>
  <si>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</si>
  <si>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</si>
  <si>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</si>
  <si>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</si>
  <si>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</si>
  <si>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</si>
  <si>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</si>
  <si>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</si>
  <si>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</si>
  <si>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</si>
  <si>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</si>
  <si>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</si>
  <si>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</si>
  <si>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</si>
  <si>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</si>
  <si>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</si>
  <si>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</si>
  <si>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</si>
  <si>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</si>
  <si>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</si>
  <si>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</si>
  <si>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</si>
  <si>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</si>
  <si>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</si>
  <si>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</si>
  <si>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</si>
  <si>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</si>
  <si>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</si>
  <si>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</si>
  <si>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</si>
  <si>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</si>
  <si>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</si>
  <si>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</si>
  <si>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</si>
  <si>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</si>
  <si>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</si>
  <si>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</si>
  <si>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</si>
  <si>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</si>
  <si>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</si>
  <si>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</si>
  <si>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</si>
  <si>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</si>
  <si>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</si>
  <si>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</si>
  <si>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</si>
  <si>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</si>
  <si>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</si>
  <si>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</si>
  <si>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</si>
  <si>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</si>
  <si>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</si>
  <si>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</si>
  <si>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</si>
  <si>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</si>
  <si>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</si>
  <si>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</si>
  <si>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</si>
  <si>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</si>
  <si>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</si>
  <si>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</si>
  <si>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</si>
  <si>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</si>
  <si>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</si>
  <si>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</si>
  <si>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</si>
  <si>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</si>
  <si>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</si>
  <si>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</si>
  <si>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</si>
  <si>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</si>
  <si>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</si>
  <si>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</si>
  <si>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</si>
  <si>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</si>
  <si>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</si>
  <si>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</si>
  <si>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</si>
  <si>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</si>
  <si>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</si>
  <si>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</si>
  <si>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</si>
  <si>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</si>
  <si>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</si>
  <si>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</si>
  <si>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</si>
  <si>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</si>
  <si>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</si>
  <si>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</si>
  <si>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</si>
  <si>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</si>
  <si>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</si>
  <si>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</si>
  <si>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</si>
  <si>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</si>
  <si>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</si>
  <si>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</si>
  <si>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</si>
  <si>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</si>
  <si>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</si>
  <si>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</si>
  <si>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</si>
  <si>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</si>
  <si>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</si>
  <si>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</si>
  <si>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</si>
  <si>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</si>
  <si>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</si>
  <si>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</si>
  <si>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</si>
  <si>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</si>
  <si>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</si>
  <si>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</si>
  <si>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</si>
  <si>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</si>
  <si>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</si>
  <si>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</si>
  <si>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</si>
  <si>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</si>
  <si>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</si>
  <si>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</si>
  <si>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</si>
  <si>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</si>
  <si>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</si>
  <si>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</si>
  <si>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</si>
  <si>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</si>
  <si>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</si>
  <si>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</si>
  <si>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</si>
  <si>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</si>
  <si>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</si>
  <si>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</si>
  <si>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</si>
  <si>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</si>
  <si>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</si>
  <si>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</si>
  <si>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</si>
  <si>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</si>
  <si>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</si>
  <si>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</si>
  <si>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</si>
  <si>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</si>
  <si>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</si>
  <si>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</si>
  <si>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</si>
  <si>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</si>
  <si>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</si>
  <si>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</si>
  <si>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</si>
  <si>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</si>
  <si>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</si>
  <si>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</si>
  <si>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</si>
  <si>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</si>
  <si>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</si>
  <si>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</si>
  <si>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</si>
  <si>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</si>
  <si>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</si>
  <si>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</si>
  <si>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</si>
  <si>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</si>
  <si>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</si>
  <si>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</si>
  <si>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</si>
  <si>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</si>
  <si>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</si>
  <si>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</si>
  <si>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</si>
  <si>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</si>
  <si>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</si>
  <si>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</si>
  <si>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</si>
  <si>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</si>
  <si>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</si>
  <si>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</si>
  <si>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</si>
  <si>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</si>
  <si>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</si>
  <si>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</si>
  <si>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</si>
  <si>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</si>
  <si>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</si>
  <si>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</si>
  <si>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</si>
  <si>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</si>
  <si>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</si>
  <si>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</si>
  <si>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</si>
  <si>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</si>
  <si>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</si>
  <si>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</si>
  <si>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</si>
  <si>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</si>
  <si>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</si>
  <si>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</si>
  <si>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</si>
  <si>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</si>
  <si>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</si>
  <si>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</si>
  <si>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</si>
  <si>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</si>
  <si>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</si>
  <si>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</si>
  <si>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</si>
  <si>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</si>
  <si>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</si>
  <si>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</si>
  <si>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</si>
  <si>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</si>
  <si>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</si>
  <si>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</si>
  <si>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</si>
  <si>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</si>
  <si>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</si>
  <si>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</si>
  <si>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</si>
  <si>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</si>
  <si>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</si>
  <si>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</si>
  <si>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</si>
  <si>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</si>
  <si>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</si>
  <si>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</si>
  <si>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</si>
  <si>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</si>
  <si>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</si>
  <si>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</si>
  <si>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</si>
  <si>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</si>
  <si>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</si>
  <si>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</si>
  <si>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</si>
  <si>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</si>
  <si>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</si>
  <si>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</si>
  <si>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</si>
  <si>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</si>
  <si>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</si>
  <si>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</si>
  <si>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</si>
  <si>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</si>
  <si>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</si>
  <si>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</si>
  <si>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</si>
  <si>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</si>
  <si>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</si>
  <si>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</si>
  <si>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</si>
  <si>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</si>
  <si>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</si>
  <si>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</si>
  <si>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</si>
  <si>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</si>
  <si>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</si>
  <si>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</si>
  <si>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</si>
  <si>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</si>
  <si>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</si>
  <si>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</si>
  <si>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</si>
  <si>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</si>
  <si>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</si>
  <si>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</si>
  <si>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</si>
  <si>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</si>
  <si>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</si>
  <si>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</si>
  <si>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</si>
  <si>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</si>
  <si>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</si>
  <si>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</si>
  <si>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</si>
  <si>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</si>
  <si>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</si>
  <si>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</si>
  <si>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</si>
  <si>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</si>
  <si>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</si>
  <si>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</si>
  <si>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</si>
  <si>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</si>
  <si>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</si>
  <si>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</si>
  <si>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</si>
  <si>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</si>
  <si>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</si>
  <si>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</si>
  <si>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</si>
  <si>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</si>
  <si>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</si>
  <si>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</si>
  <si>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</si>
  <si>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</si>
  <si>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</si>
  <si>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</si>
  <si>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</si>
  <si>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</si>
  <si>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</si>
  <si>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</si>
  <si>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</si>
  <si>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</si>
  <si>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</si>
  <si>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</si>
  <si>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</si>
  <si>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</si>
  <si>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</si>
  <si>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</si>
  <si>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</si>
  <si>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</si>
  <si>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</si>
  <si>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</si>
  <si>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</si>
  <si>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</si>
  <si>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</si>
  <si>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</si>
  <si>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</si>
  <si>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</si>
  <si>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</si>
  <si>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</si>
  <si>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</si>
  <si>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</si>
  <si>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</si>
  <si>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</si>
  <si>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</si>
  <si>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</si>
  <si>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</si>
  <si>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</si>
  <si>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</si>
  <si>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</si>
  <si>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</si>
  <si>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</si>
  <si>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</si>
  <si>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</si>
  <si>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</si>
  <si>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</si>
  <si>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</si>
  <si>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</si>
  <si>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</si>
  <si>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</si>
  <si>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</si>
  <si>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</si>
  <si>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</si>
  <si>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</si>
  <si>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</si>
  <si>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</si>
  <si>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</si>
  <si>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</si>
  <si>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</si>
  <si>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</si>
  <si>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</si>
  <si>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</si>
  <si>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</si>
  <si>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</si>
  <si>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</si>
  <si>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</si>
  <si>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</si>
  <si>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</si>
  <si>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</si>
  <si>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</si>
  <si>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</si>
  <si>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</si>
  <si>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</si>
  <si>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</si>
  <si>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</si>
  <si>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</si>
  <si>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</si>
  <si>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</si>
  <si>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</si>
  <si>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</si>
  <si>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</si>
  <si>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</si>
  <si>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</si>
  <si>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</si>
  <si>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</si>
  <si>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</si>
  <si>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</si>
  <si>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</si>
  <si>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</si>
  <si>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</si>
  <si>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</si>
  <si>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</si>
  <si>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</si>
  <si>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</si>
  <si>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</si>
  <si>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</si>
  <si>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</si>
  <si>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</si>
  <si>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</si>
  <si>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</si>
  <si>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</si>
  <si>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</si>
  <si>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</si>
  <si>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</si>
  <si>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</si>
  <si>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</si>
  <si>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</si>
  <si>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</si>
  <si>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</si>
  <si>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</si>
  <si>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</si>
  <si>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</si>
  <si>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</si>
  <si>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</si>
  <si>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</si>
  <si>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</si>
  <si>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</si>
  <si>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</si>
  <si>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</si>
  <si>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</si>
  <si>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</si>
  <si>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</si>
  <si>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</si>
  <si>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</si>
  <si>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</si>
  <si>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</si>
  <si>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</si>
  <si>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</si>
  <si>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</si>
  <si>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</si>
  <si>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</si>
  <si>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</si>
  <si>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</si>
  <si>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</si>
  <si>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</si>
  <si>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</si>
  <si>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</si>
  <si>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</si>
  <si>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</si>
  <si>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</si>
  <si>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</si>
  <si>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</si>
  <si>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</si>
  <si>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</si>
  <si>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</si>
  <si>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</si>
  <si>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</si>
  <si>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</si>
  <si>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</si>
  <si>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</si>
  <si>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</si>
  <si>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</si>
  <si>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</si>
  <si>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</si>
  <si>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</si>
  <si>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</si>
  <si>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</si>
  <si>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</si>
  <si>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</si>
  <si>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</si>
  <si>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</si>
  <si>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</si>
  <si>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</si>
  <si>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</si>
  <si>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</si>
  <si>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</si>
  <si>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</si>
  <si>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</si>
  <si>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</si>
  <si>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</si>
  <si>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</si>
  <si>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</si>
  <si>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</si>
  <si>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</si>
  <si>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</si>
  <si>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</si>
  <si>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</si>
  <si>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</si>
  <si>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</si>
  <si>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</si>
  <si>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</si>
  <si>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</si>
  <si>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</si>
  <si>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</si>
  <si>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</si>
  <si>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</si>
  <si>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</si>
  <si>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</si>
  <si>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</si>
  <si>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</si>
  <si>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</si>
  <si>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</si>
  <si>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</si>
  <si>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</si>
  <si>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</si>
  <si>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</si>
  <si>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</si>
  <si>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</si>
  <si>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</si>
  <si>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</si>
  <si>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</si>
  <si>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</si>
  <si>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</si>
  <si>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</si>
  <si>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</si>
  <si>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</si>
  <si>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</si>
  <si>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</si>
  <si>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</si>
  <si>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</si>
  <si>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</si>
  <si>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</si>
  <si>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</si>
  <si>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</si>
  <si>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</si>
  <si>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</si>
  <si>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</si>
  <si>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</si>
  <si>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</si>
  <si>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</si>
  <si>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</si>
  <si>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</si>
  <si>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</si>
  <si>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</si>
  <si>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</si>
  <si>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</si>
  <si>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</si>
  <si>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</si>
  <si>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</si>
  <si>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</si>
  <si>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</si>
  <si>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</si>
  <si>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</si>
  <si>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</si>
  <si>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</si>
  <si>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</si>
  <si>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</si>
  <si>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</si>
  <si>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</si>
  <si>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</si>
  <si>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</si>
  <si>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</si>
  <si>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</si>
  <si>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</si>
  <si>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</si>
  <si>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</si>
  <si>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</si>
  <si>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</si>
  <si>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</si>
  <si>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</si>
  <si>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</si>
  <si>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</si>
  <si>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</si>
  <si>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</si>
  <si>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</si>
  <si>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</si>
  <si>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</si>
  <si>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</si>
  <si>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</si>
  <si>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</si>
  <si>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</si>
  <si>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</si>
  <si>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</si>
  <si>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</si>
  <si>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</si>
  <si>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</si>
  <si>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</si>
  <si>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</si>
  <si>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</si>
  <si>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</si>
  <si>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</si>
  <si>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</si>
  <si>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</si>
  <si>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</si>
  <si>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</si>
  <si>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</si>
  <si>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</si>
  <si>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</si>
  <si>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</si>
  <si>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</si>
  <si>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</si>
  <si>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</si>
  <si>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</si>
  <si>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</si>
  <si>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</si>
  <si>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</si>
  <si>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</si>
  <si>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</si>
  <si>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</si>
  <si>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</si>
  <si>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</si>
  <si>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</si>
  <si>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</si>
  <si>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</si>
  <si>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</si>
  <si>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</si>
  <si>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</si>
  <si>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</si>
  <si>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</si>
  <si>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</si>
  <si>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</si>
  <si>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</si>
  <si>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</si>
  <si>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</si>
  <si>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</si>
  <si>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</si>
  <si>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</si>
  <si>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</si>
  <si>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</si>
  <si>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</si>
  <si>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</si>
  <si>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</si>
  <si>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</si>
  <si>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</si>
  <si>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</si>
  <si>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</si>
  <si>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</si>
  <si>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</si>
  <si>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</si>
  <si>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</si>
  <si>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</si>
  <si>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</si>
  <si>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</si>
  <si>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</si>
  <si>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</si>
  <si>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</si>
  <si>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</si>
  <si>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</si>
  <si>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</si>
  <si>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</si>
  <si>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</si>
  <si>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</si>
  <si>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</si>
  <si>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</si>
  <si>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</si>
  <si>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</si>
  <si>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</si>
  <si>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</si>
  <si>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</si>
  <si>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</si>
  <si>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</si>
  <si>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</si>
  <si>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</si>
  <si>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</si>
  <si>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</si>
  <si>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</si>
  <si>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</si>
  <si>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</si>
  <si>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</si>
  <si>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</si>
  <si>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</si>
  <si>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</si>
  <si>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</si>
  <si>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</si>
  <si>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</si>
  <si>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</si>
  <si>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</si>
  <si>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</si>
  <si>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</si>
  <si>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</si>
  <si>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</si>
  <si>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</si>
  <si>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</si>
  <si>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</si>
  <si>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</si>
  <si>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</si>
  <si>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</si>
  <si>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</si>
  <si>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</si>
  <si>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</si>
  <si>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</si>
  <si>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</si>
  <si>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</si>
  <si>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</si>
  <si>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</si>
  <si>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</si>
  <si>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</si>
  <si>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</si>
  <si>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</si>
  <si>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</si>
  <si>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</si>
  <si>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</si>
  <si>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</si>
  <si>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</si>
  <si>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</si>
  <si>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</si>
  <si>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</si>
  <si>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</si>
  <si>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</si>
  <si>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</si>
  <si>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</si>
  <si>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</si>
  <si>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</si>
  <si>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</si>
  <si>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</si>
  <si>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</si>
  <si>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</si>
  <si>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</si>
  <si>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</si>
  <si>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</si>
  <si>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</si>
  <si>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</si>
  <si>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</si>
  <si>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</si>
  <si>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</si>
  <si>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</si>
  <si>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</si>
  <si>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</si>
  <si>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</si>
  <si>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</si>
  <si>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</si>
  <si>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</si>
  <si>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</si>
  <si>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</si>
  <si>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</si>
  <si>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</si>
  <si>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</si>
  <si>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</si>
  <si>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</si>
  <si>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</si>
  <si>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</si>
  <si>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</si>
  <si>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</si>
  <si>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</si>
  <si>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</si>
  <si>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</si>
  <si>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</si>
  <si>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</si>
  <si>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</si>
  <si>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</si>
  <si>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</si>
  <si>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</si>
  <si>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</si>
  <si>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</si>
  <si>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</si>
  <si>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</si>
  <si>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</si>
  <si>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</si>
  <si>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</si>
  <si>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</si>
  <si>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</si>
  <si>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</si>
  <si>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</si>
  <si>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</si>
  <si>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</si>
  <si>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</si>
  <si>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</si>
  <si>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</si>
  <si>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</si>
  <si>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</si>
  <si>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</si>
  <si>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</si>
  <si>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</si>
  <si>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</si>
  <si>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</si>
  <si>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</si>
  <si>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</si>
  <si>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</si>
  <si>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</si>
  <si>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</si>
  <si>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</si>
  <si>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</si>
  <si>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</si>
  <si>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</si>
  <si>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</si>
  <si>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</si>
  <si>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</si>
  <si>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</si>
  <si>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</si>
  <si>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</si>
  <si>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</si>
  <si>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</si>
  <si>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</si>
  <si>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</si>
  <si>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</si>
  <si>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</si>
  <si>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</si>
  <si>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</si>
  <si>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</si>
  <si>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</si>
  <si>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</si>
  <si>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</si>
  <si>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</si>
  <si>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</si>
  <si>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</si>
  <si>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</si>
  <si>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</si>
  <si>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</si>
  <si>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</si>
  <si>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</si>
  <si>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</si>
  <si>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</si>
  <si>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</si>
  <si>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</si>
  <si>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</si>
  <si>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</si>
  <si>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</si>
  <si>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</si>
  <si>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</si>
  <si>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</si>
  <si>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</si>
  <si>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</si>
  <si>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</si>
  <si>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</si>
  <si>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</si>
  <si>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</si>
  <si>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</si>
  <si>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</si>
  <si>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</si>
  <si>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</si>
  <si>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</si>
  <si>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</si>
  <si>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</si>
  <si>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</si>
  <si>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</si>
  <si>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</si>
  <si>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</si>
  <si>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</si>
  <si>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</si>
  <si>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</si>
  <si>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</si>
  <si>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</si>
  <si>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</si>
  <si>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</si>
  <si>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</si>
  <si>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</si>
  <si>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</si>
  <si>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</si>
  <si>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</si>
  <si>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</si>
  <si>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</si>
  <si>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</si>
  <si>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</si>
  <si>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</si>
  <si>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</si>
  <si>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</si>
  <si>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</si>
  <si>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</si>
  <si>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</si>
  <si>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</si>
  <si>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</si>
  <si>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</si>
  <si>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</si>
  <si>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</si>
  <si>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</si>
  <si>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</si>
  <si>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</si>
  <si>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</si>
  <si>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</si>
  <si>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</si>
  <si>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</si>
  <si>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</si>
  <si>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</si>
  <si>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</si>
  <si>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</si>
  <si>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</si>
  <si>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</si>
  <si>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</si>
  <si>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</si>
  <si>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</si>
  <si>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</si>
  <si>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</si>
  <si>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</si>
  <si>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</si>
  <si>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</si>
  <si>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</si>
  <si>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</si>
  <si>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</si>
  <si>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</si>
  <si>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</si>
  <si>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</si>
  <si>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</si>
  <si>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</si>
  <si>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</si>
  <si>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</si>
  <si>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</si>
  <si>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</si>
  <si>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</si>
  <si>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</si>
  <si>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</si>
  <si>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</si>
  <si>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</si>
  <si>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</si>
  <si>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</si>
  <si>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</si>
  <si>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</si>
  <si>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</si>
  <si>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</si>
  <si>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</si>
  <si>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</si>
  <si>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</si>
  <si>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</si>
  <si>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</si>
  <si>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</si>
  <si>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</si>
  <si>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</si>
  <si>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</si>
  <si>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</si>
  <si>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</si>
  <si>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</si>
  <si>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</si>
  <si>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</si>
  <si>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</si>
  <si>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</si>
  <si>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</si>
  <si>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</si>
  <si>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</si>
  <si>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</si>
  <si>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</si>
  <si>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</si>
  <si>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</si>
  <si>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</si>
  <si>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</si>
  <si>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</si>
  <si>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</si>
  <si>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</si>
  <si>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</si>
  <si>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</si>
  <si>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</si>
  <si>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</si>
  <si>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</si>
  <si>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</si>
  <si>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</si>
  <si>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</si>
  <si>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</si>
  <si>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</si>
  <si>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</si>
  <si>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</si>
  <si>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</si>
  <si>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</si>
  <si>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</si>
  <si>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</si>
  <si>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</si>
  <si>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</si>
  <si>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</si>
  <si>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</si>
  <si>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</si>
  <si>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</si>
  <si>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</si>
  <si>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</si>
  <si>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</si>
  <si>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</si>
  <si>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</si>
  <si>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</si>
  <si>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</si>
  <si>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</si>
  <si>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</si>
  <si>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</si>
  <si>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</si>
  <si>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</si>
  <si>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</si>
  <si>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</si>
  <si>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</si>
  <si>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</si>
  <si>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</si>
  <si>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</si>
  <si>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</si>
  <si>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</si>
  <si>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</si>
  <si>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</si>
  <si>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</si>
  <si>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</si>
  <si>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</si>
  <si>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</si>
  <si>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</si>
  <si>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</si>
  <si>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</si>
  <si>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</si>
  <si>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</si>
  <si>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</si>
  <si>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</si>
  <si>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</si>
  <si>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</si>
  <si>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</si>
  <si>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</si>
  <si>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</si>
  <si>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</si>
  <si>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</si>
  <si>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</si>
  <si>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</si>
  <si>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</si>
  <si>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</si>
  <si>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</si>
  <si>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</si>
  <si>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</si>
  <si>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</si>
  <si>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</si>
  <si>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</si>
  <si>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</si>
  <si>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</si>
  <si>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</si>
  <si>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</si>
  <si>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</si>
  <si>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</si>
  <si>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</si>
  <si>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</si>
  <si>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</si>
  <si>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</si>
  <si>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</si>
  <si>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</si>
  <si>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</si>
  <si>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</si>
  <si>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</si>
  <si>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</si>
  <si>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</si>
  <si>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</si>
  <si>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</si>
  <si>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</si>
  <si>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</si>
  <si>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</si>
  <si>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</si>
  <si>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</si>
  <si>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</si>
  <si>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</si>
  <si>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</si>
  <si>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</si>
  <si>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</si>
  <si>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</si>
  <si>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</si>
  <si>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</si>
  <si>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</si>
  <si>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</si>
  <si>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</si>
  <si>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</si>
  <si>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</si>
  <si>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</si>
  <si>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</si>
  <si>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</si>
  <si>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</si>
  <si>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</si>
  <si>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</si>
  <si>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</si>
  <si>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</si>
  <si>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</si>
  <si>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</si>
  <si>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</si>
  <si>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</si>
  <si>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</si>
  <si>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</si>
  <si>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</si>
  <si>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</si>
  <si>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</si>
  <si>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</si>
  <si>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</si>
  <si>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</si>
  <si>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</si>
  <si>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</si>
  <si>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</si>
  <si>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</si>
  <si>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</si>
  <si>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</si>
  <si>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</si>
  <si>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</si>
  <si>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</si>
  <si>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</si>
  <si>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</si>
  <si>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</si>
  <si>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</si>
  <si>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</si>
  <si>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</si>
  <si>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</si>
  <si>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</si>
  <si>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</si>
  <si>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</si>
  <si>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</si>
  <si>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</si>
  <si>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</si>
  <si>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</si>
  <si>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</si>
  <si>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</si>
  <si>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</si>
  <si>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</si>
  <si>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</si>
  <si>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</si>
  <si>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</si>
  <si>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</si>
  <si>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</si>
  <si>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</si>
  <si>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</si>
  <si>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</si>
  <si>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</si>
  <si>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</si>
  <si>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</si>
  <si>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</si>
  <si>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</si>
  <si>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</si>
  <si>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</si>
  <si>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</si>
  <si>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</si>
  <si>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</si>
  <si>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</si>
  <si>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</si>
  <si>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</si>
  <si>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</si>
  <si>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</si>
  <si>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</si>
  <si>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</si>
  <si>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</si>
  <si>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</si>
  <si>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</si>
  <si>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</si>
  <si>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</si>
  <si>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</si>
  <si>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</si>
  <si>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</si>
  <si>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</si>
  <si>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</si>
  <si>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</si>
  <si>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</si>
  <si>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</si>
  <si>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</si>
  <si>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</si>
  <si>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</si>
  <si>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</si>
  <si>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</si>
  <si>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</si>
  <si>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</si>
  <si>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</si>
  <si>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</si>
  <si>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</si>
  <si>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</si>
  <si>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</si>
  <si>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</si>
  <si>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</si>
  <si>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</si>
  <si>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</si>
  <si>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</si>
  <si>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</si>
  <si>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</si>
  <si>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</si>
  <si>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</si>
  <si>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</si>
  <si>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</si>
  <si>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</si>
  <si>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</si>
  <si>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</si>
  <si>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</si>
  <si>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</si>
  <si>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</si>
  <si>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</si>
  <si>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</si>
  <si>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</si>
  <si>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</si>
  <si>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</si>
  <si>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</si>
  <si>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</si>
  <si>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</si>
  <si>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</si>
  <si>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</si>
  <si>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</si>
  <si>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</si>
  <si>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</si>
  <si>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</si>
  <si>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</si>
  <si>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</si>
  <si>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</si>
  <si>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</si>
  <si>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</si>
  <si>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</si>
  <si>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</si>
  <si>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</si>
  <si>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</si>
  <si>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</si>
  <si>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</si>
  <si>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</si>
  <si>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</si>
  <si>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</si>
  <si>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</si>
  <si>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</si>
  <si>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</si>
  <si>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</si>
  <si>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</si>
  <si>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</si>
  <si>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</si>
  <si>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</si>
  <si>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</si>
  <si>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</si>
  <si>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</si>
  <si>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</si>
  <si>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</si>
  <si>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</si>
  <si>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</si>
  <si>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</si>
  <si>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</si>
  <si>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</si>
  <si>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</si>
  <si>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</si>
  <si>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</si>
  <si>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</si>
  <si>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</si>
  <si>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</si>
  <si>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</si>
  <si>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</si>
  <si>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</si>
  <si>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</si>
  <si>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</si>
  <si>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</si>
  <si>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</si>
  <si>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</si>
  <si>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</si>
  <si>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</si>
  <si>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</si>
  <si>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</si>
  <si>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</si>
  <si>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</si>
  <si>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</si>
  <si>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</si>
  <si>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</si>
  <si>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</si>
  <si>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</si>
  <si>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</si>
  <si>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</si>
  <si>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</si>
  <si>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</si>
  <si>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</si>
  <si>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</si>
  <si>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</si>
  <si>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</si>
  <si>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</si>
  <si>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</si>
  <si>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</si>
  <si>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</si>
  <si>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</si>
  <si>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</si>
  <si>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</si>
  <si>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</si>
  <si>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</si>
  <si>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</si>
  <si>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</si>
  <si>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</si>
  <si>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</si>
  <si>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</si>
  <si>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</si>
  <si>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</si>
  <si>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</si>
  <si>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</si>
  <si>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</si>
  <si>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</si>
  <si>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</si>
  <si>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</si>
  <si>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</si>
  <si>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</si>
  <si>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</si>
  <si>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</si>
  <si>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</si>
  <si>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</si>
  <si>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</si>
  <si>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</si>
  <si>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</si>
  <si>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</si>
  <si>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</si>
  <si>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</si>
  <si>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</si>
  <si>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</si>
  <si>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</si>
  <si>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</si>
  <si>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</si>
  <si>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</si>
  <si>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</si>
  <si>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</si>
  <si>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</si>
  <si>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</si>
  <si>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</si>
  <si>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</si>
  <si>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</si>
  <si>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</si>
  <si>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</si>
  <si>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</si>
  <si>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</si>
  <si>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</si>
  <si>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</si>
  <si>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</si>
  <si>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</si>
  <si>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</si>
  <si>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</si>
  <si>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</si>
  <si>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</si>
  <si>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</si>
  <si>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</si>
  <si>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</si>
  <si>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</si>
  <si>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</si>
  <si>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</si>
  <si>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</si>
  <si>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</si>
  <si>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</si>
  <si>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</si>
  <si>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</si>
  <si>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</si>
  <si>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</si>
  <si>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</si>
  <si>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</si>
  <si>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</si>
  <si>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</si>
  <si>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</si>
  <si>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</si>
  <si>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</si>
  <si>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</si>
  <si>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</si>
  <si>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</si>
  <si>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</si>
  <si>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</si>
  <si>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</si>
  <si>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</si>
  <si>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</si>
  <si>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</si>
  <si>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</si>
  <si>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</si>
  <si>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</si>
  <si>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</si>
  <si>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</si>
  <si>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</si>
  <si>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</si>
  <si>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</si>
  <si>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</si>
  <si>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</si>
  <si>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</si>
  <si>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</si>
  <si>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</si>
  <si>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</si>
  <si>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</si>
  <si>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</si>
  <si>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</si>
  <si>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</si>
  <si>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</si>
  <si>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</si>
  <si>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</si>
  <si>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</si>
  <si>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</si>
  <si>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</si>
  <si>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</si>
  <si>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</si>
  <si>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</si>
  <si>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</si>
  <si>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</si>
  <si>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</si>
  <si>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</si>
  <si>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</si>
  <si>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</si>
  <si>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</si>
  <si>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</si>
  <si>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</si>
  <si>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</si>
  <si>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</si>
  <si>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</si>
  <si>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</si>
  <si>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</si>
  <si>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</si>
  <si>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</si>
  <si>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</si>
  <si>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</si>
  <si>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</si>
  <si>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</si>
  <si>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</si>
  <si>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</si>
  <si>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</si>
  <si>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</si>
  <si>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</si>
  <si>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</si>
  <si>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</si>
  <si>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</si>
  <si>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</si>
  <si>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</si>
  <si>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</si>
  <si>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</si>
  <si>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</si>
  <si>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</si>
  <si>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</si>
  <si>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</si>
  <si>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</si>
  <si>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</si>
  <si>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</si>
  <si>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</si>
  <si>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</si>
  <si>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</si>
  <si>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</si>
  <si>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</si>
  <si>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</si>
  <si>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</si>
  <si>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</si>
  <si>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</si>
  <si>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</si>
  <si>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</si>
  <si>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</si>
  <si>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</si>
  <si>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</si>
  <si>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</si>
  <si>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</si>
  <si>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</si>
  <si>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</si>
  <si>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</si>
  <si>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</si>
  <si>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</si>
  <si>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</si>
  <si>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</si>
  <si>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</si>
  <si>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</si>
  <si>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</si>
  <si>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</si>
  <si>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</si>
  <si>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</si>
  <si>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</si>
  <si>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</si>
  <si>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</si>
  <si>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</si>
  <si>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</si>
  <si>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</si>
  <si>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</si>
  <si>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</si>
  <si>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</si>
  <si>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</si>
  <si>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</si>
  <si>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</si>
  <si>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</si>
  <si>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</si>
  <si>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</si>
  <si>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</si>
  <si>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</si>
  <si>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</si>
  <si>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</si>
  <si>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</si>
  <si>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</si>
  <si>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</si>
  <si>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</si>
  <si>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</si>
  <si>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</si>
  <si>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</si>
  <si>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</si>
  <si>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</si>
  <si>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</si>
  <si>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</si>
  <si>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</si>
  <si>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</si>
  <si>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</si>
  <si>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</si>
  <si>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</si>
  <si>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</si>
  <si>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</si>
  <si>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</si>
  <si>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</si>
  <si>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</si>
  <si>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</si>
  <si>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</si>
  <si>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</si>
  <si>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</si>
  <si>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</si>
  <si>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</si>
  <si>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</si>
  <si>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</si>
  <si>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</si>
  <si>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</si>
  <si>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</si>
  <si>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</si>
  <si>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</si>
  <si>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</si>
  <si>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</si>
  <si>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</si>
  <si>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</si>
  <si>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</si>
  <si>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</si>
  <si>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</si>
  <si>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</si>
  <si>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</si>
  <si>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</si>
  <si>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</si>
  <si>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</si>
  <si>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</si>
  <si>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</si>
  <si>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</si>
  <si>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</si>
  <si>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</si>
  <si>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</si>
  <si>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</si>
  <si>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</si>
  <si>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</si>
  <si>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</si>
  <si>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</si>
  <si>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</si>
  <si>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</si>
  <si>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</si>
  <si>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</si>
  <si>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</si>
  <si>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</si>
  <si>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</si>
  <si>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</si>
  <si>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</si>
  <si>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</si>
  <si>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</si>
  <si>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</si>
  <si>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</si>
  <si>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</si>
  <si>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</si>
  <si>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</si>
  <si>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</si>
  <si>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</si>
  <si>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</si>
  <si>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</si>
  <si>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</si>
  <si>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</si>
  <si>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</si>
  <si>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</si>
  <si>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</si>
  <si>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</si>
  <si>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</si>
  <si>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</si>
  <si>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</si>
  <si>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</si>
  <si>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</si>
  <si>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</si>
  <si>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</si>
  <si>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</si>
  <si>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</si>
  <si>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</si>
  <si>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</si>
  <si>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</si>
  <si>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</si>
  <si>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</si>
  <si>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</si>
  <si>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</si>
  <si>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</si>
  <si>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</si>
  <si>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</si>
  <si>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</si>
  <si>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</si>
  <si>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</si>
  <si>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</si>
  <si>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</si>
  <si>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</si>
  <si>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</si>
  <si>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</si>
  <si>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</si>
  <si>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</si>
  <si>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</si>
  <si>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</si>
  <si>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</si>
  <si>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</si>
  <si>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</si>
  <si>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</si>
  <si>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</si>
  <si>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</si>
  <si>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</si>
  <si>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</si>
  <si>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</si>
  <si>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</si>
  <si>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</si>
  <si>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</si>
  <si>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</si>
  <si>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</si>
  <si>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</si>
  <si>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</si>
  <si>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</si>
  <si>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</si>
  <si>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</si>
  <si>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</si>
  <si>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</si>
  <si>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</si>
  <si>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</si>
  <si>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</si>
  <si>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</si>
  <si>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</si>
  <si>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</si>
  <si>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</si>
  <si>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</si>
  <si>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</si>
  <si>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</si>
  <si>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</si>
  <si>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</si>
  <si>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</si>
  <si>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</si>
  <si>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</si>
  <si>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</si>
  <si>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</si>
  <si>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</si>
  <si>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</si>
  <si>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</si>
  <si>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</si>
  <si>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</si>
  <si>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</si>
  <si>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</si>
  <si>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</si>
  <si>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</si>
  <si>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</si>
  <si>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</si>
  <si>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</si>
  <si>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</si>
  <si>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</si>
  <si>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</si>
  <si>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</si>
  <si>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</si>
  <si>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</si>
  <si>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</si>
  <si>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</si>
  <si>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</si>
  <si>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</si>
  <si>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</si>
  <si>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</si>
  <si>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</si>
  <si>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</si>
  <si>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</si>
  <si>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</si>
  <si>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</si>
  <si>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</si>
  <si>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</si>
  <si>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</si>
  <si>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</si>
  <si>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</si>
  <si>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</si>
  <si>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</si>
  <si>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</si>
  <si>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</si>
  <si>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</si>
  <si>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</si>
  <si>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</si>
  <si>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</si>
  <si>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</si>
  <si>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</si>
  <si>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</si>
  <si>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</si>
  <si>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</si>
  <si>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</si>
  <si>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</si>
  <si>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</si>
  <si>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</si>
  <si>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</si>
  <si>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</si>
  <si>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</si>
  <si>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</si>
  <si>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</si>
  <si>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</si>
  <si>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</si>
  <si>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</si>
  <si>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</si>
  <si>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</si>
  <si>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</si>
  <si>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</si>
  <si>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</si>
  <si>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</si>
  <si>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</si>
  <si>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</si>
  <si>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</si>
  <si>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</si>
  <si>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</si>
  <si>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</si>
  <si>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</si>
  <si>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</si>
  <si>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</si>
  <si>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</si>
  <si>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</si>
  <si>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</si>
  <si>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</si>
  <si>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</si>
  <si>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</si>
  <si>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</si>
  <si>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</si>
  <si>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</si>
  <si>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</si>
  <si>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</si>
  <si>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</si>
  <si>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</si>
  <si>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</si>
  <si>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</si>
  <si>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</si>
  <si>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</si>
  <si>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</si>
  <si>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</si>
  <si>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</si>
  <si>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</si>
  <si>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</si>
  <si>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</si>
  <si>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</si>
  <si>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</si>
  <si>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</si>
  <si>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</si>
  <si>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</si>
  <si>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</si>
  <si>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</si>
  <si>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</si>
  <si>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</si>
  <si>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</si>
  <si>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</si>
  <si>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</si>
  <si>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</si>
  <si>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</si>
  <si>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</si>
  <si>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</si>
  <si>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</si>
  <si>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</si>
  <si>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</si>
  <si>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</si>
  <si>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</si>
  <si>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</si>
  <si>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</si>
  <si>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</si>
  <si>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</si>
  <si>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</si>
  <si>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</si>
  <si>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</si>
  <si>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</si>
  <si>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</si>
  <si>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</si>
  <si>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</si>
  <si>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</si>
  <si>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</si>
  <si>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</si>
  <si>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</si>
  <si>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</si>
  <si>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</si>
  <si>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</si>
  <si>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</si>
  <si>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</si>
  <si>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</si>
  <si>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</si>
  <si>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</si>
  <si>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</si>
  <si>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</si>
  <si>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</si>
  <si>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</si>
  <si>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</si>
  <si>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</si>
  <si>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</si>
  <si>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</si>
  <si>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</si>
  <si>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</si>
  <si>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</si>
  <si>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</si>
  <si>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</si>
  <si>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</si>
  <si>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</si>
  <si>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</si>
  <si>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</si>
  <si>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</si>
  <si>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</si>
  <si>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</si>
  <si>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</si>
  <si>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</si>
  <si>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</si>
  <si>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</si>
  <si>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</si>
  <si>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</si>
  <si>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</si>
  <si>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</si>
  <si>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</si>
  <si>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</si>
  <si>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</si>
  <si>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</si>
  <si>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</si>
  <si>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</si>
  <si>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</si>
  <si>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</si>
  <si>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</si>
  <si>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</si>
  <si>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</si>
  <si>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</si>
  <si>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</si>
  <si>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</si>
  <si>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</si>
  <si>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</si>
  <si>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</si>
  <si>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</si>
  <si>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</si>
  <si>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</si>
  <si>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</si>
  <si>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</si>
  <si>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</si>
  <si>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</si>
  <si>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</si>
  <si>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</si>
  <si>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</si>
  <si>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</si>
  <si>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</si>
  <si>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</si>
  <si>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</si>
  <si>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</si>
  <si>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</si>
  <si>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</si>
  <si>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</si>
  <si>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</si>
  <si>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</si>
  <si>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</si>
  <si>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</si>
  <si>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</si>
  <si>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</si>
  <si>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</si>
  <si>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</si>
  <si>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</si>
  <si>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</si>
  <si>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</si>
  <si>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</si>
  <si>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</si>
  <si>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</si>
  <si>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</si>
  <si>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</si>
  <si>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</si>
  <si>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</si>
  <si>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</si>
  <si>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</si>
  <si>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</si>
  <si>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</si>
  <si>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</si>
  <si>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</si>
  <si>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</si>
  <si>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</si>
  <si>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</si>
  <si>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</si>
  <si>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</si>
  <si>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</si>
  <si>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</si>
  <si>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</si>
  <si>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</si>
  <si>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</si>
  <si>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</si>
  <si>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</si>
  <si>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</si>
  <si>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</si>
  <si>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</si>
  <si>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</si>
  <si>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</si>
  <si>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</si>
  <si>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</si>
  <si>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</si>
  <si>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</si>
  <si>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</si>
  <si>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</si>
  <si>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</si>
  <si>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</si>
  <si>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</si>
  <si>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</si>
  <si>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</si>
  <si>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</si>
  <si>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</si>
  <si>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</si>
  <si>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</si>
  <si>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</si>
  <si>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</si>
  <si>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</si>
  <si>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</si>
  <si>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</si>
  <si>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</si>
  <si>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</si>
  <si>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</si>
  <si>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</si>
  <si>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</si>
  <si>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</si>
  <si>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</si>
  <si>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</si>
  <si>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</si>
  <si>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</si>
  <si>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</si>
  <si>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</si>
  <si>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</si>
  <si>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</si>
  <si>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</si>
  <si>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</si>
  <si>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</si>
  <si>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</si>
  <si>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</si>
  <si>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</si>
  <si>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</si>
  <si>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</si>
  <si>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</si>
  <si>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</si>
  <si>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</si>
  <si>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</si>
  <si>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</si>
  <si>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</si>
  <si>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</si>
  <si>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</si>
  <si>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</si>
  <si>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</si>
  <si>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</si>
  <si>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</si>
  <si>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</si>
  <si>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</si>
  <si>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</si>
  <si>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</si>
  <si>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</si>
  <si>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</si>
  <si>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</si>
  <si>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</si>
  <si>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</si>
  <si>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</si>
  <si>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</si>
  <si>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</si>
  <si>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</si>
  <si>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</si>
  <si>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</si>
  <si>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</si>
  <si>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</si>
  <si>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</si>
  <si>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</si>
  <si>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</si>
  <si>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</si>
  <si>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</si>
  <si>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</si>
  <si>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</si>
  <si>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</si>
  <si>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</si>
  <si>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</si>
  <si>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</si>
  <si>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</si>
  <si>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</si>
  <si>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</si>
  <si>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</si>
  <si>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</si>
  <si>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</si>
  <si>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</si>
  <si>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</si>
  <si>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</si>
  <si>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</si>
  <si>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</si>
  <si>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</si>
  <si>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</si>
  <si>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</si>
  <si>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</si>
  <si>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</si>
  <si>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</si>
  <si>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</si>
  <si>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</si>
  <si>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</si>
  <si>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</si>
  <si>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</si>
  <si>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</si>
  <si>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</si>
  <si>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</si>
  <si>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</si>
  <si>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</si>
  <si>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</si>
  <si>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</si>
  <si>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</si>
  <si>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</si>
  <si>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</si>
  <si>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</si>
  <si>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</si>
  <si>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</si>
  <si>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</si>
  <si>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</si>
  <si>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</si>
  <si>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</si>
  <si>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</si>
  <si>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</si>
  <si>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</si>
  <si>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</si>
  <si>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</si>
  <si>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</si>
  <si>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</si>
  <si>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</si>
  <si>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</si>
  <si>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</si>
  <si>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</si>
  <si>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</si>
  <si>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</si>
  <si>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</si>
  <si>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</si>
  <si>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</si>
  <si>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</si>
  <si>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</si>
  <si>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</si>
  <si>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</si>
  <si>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</si>
  <si>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</si>
  <si>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</si>
  <si>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</si>
  <si>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</si>
  <si>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</si>
  <si>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</si>
  <si>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</si>
  <si>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</si>
  <si>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</si>
  <si>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</si>
  <si>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</si>
  <si>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</si>
  <si>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</si>
  <si>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</si>
  <si>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</si>
  <si>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</si>
  <si>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</si>
  <si>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</si>
  <si>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</si>
  <si>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</si>
  <si>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</si>
  <si>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</si>
  <si>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</si>
  <si>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</si>
  <si>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</si>
  <si>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</si>
  <si>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</si>
  <si>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</si>
  <si>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</si>
  <si>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</si>
  <si>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</si>
  <si>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</si>
  <si>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</si>
  <si>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</si>
  <si>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</si>
  <si>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</si>
  <si>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</si>
  <si>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</si>
  <si>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</si>
  <si>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</si>
  <si>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</si>
  <si>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</si>
  <si>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</si>
  <si>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</si>
  <si>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</si>
  <si>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</si>
  <si>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</si>
  <si>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</si>
  <si>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</si>
  <si>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</si>
  <si>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</si>
  <si>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</si>
  <si>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</si>
  <si>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</si>
  <si>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</si>
  <si>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</si>
  <si>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</si>
  <si>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</si>
  <si>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</si>
  <si>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</si>
  <si>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</si>
  <si>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</si>
  <si>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</si>
  <si>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</si>
  <si>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</si>
  <si>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</si>
  <si>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</si>
  <si>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</si>
  <si>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</si>
  <si>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</si>
  <si>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</si>
  <si>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</si>
  <si>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</si>
  <si>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</si>
  <si>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</si>
  <si>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</si>
  <si>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</si>
  <si>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</si>
  <si>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</si>
  <si>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</si>
  <si>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</si>
  <si>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</si>
  <si>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</si>
  <si>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</si>
  <si>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</si>
  <si>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</si>
  <si>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</si>
  <si>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</si>
  <si>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</si>
  <si>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</si>
  <si>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</si>
  <si>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</si>
  <si>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</si>
  <si>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</si>
  <si>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</si>
  <si>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</si>
  <si>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</si>
  <si>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</si>
  <si>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</si>
  <si>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</si>
  <si>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</si>
  <si>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</si>
  <si>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</si>
  <si>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</si>
  <si>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</si>
  <si>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</si>
  <si>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</si>
  <si>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</si>
  <si>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</si>
  <si>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</si>
  <si>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</si>
  <si>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</si>
  <si>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</si>
  <si>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</si>
  <si>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</si>
  <si>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</si>
  <si>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</si>
  <si>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</si>
  <si>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</si>
  <si>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</si>
  <si>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</si>
  <si>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</si>
  <si>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</si>
  <si>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</si>
  <si>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</si>
  <si>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</si>
  <si>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</si>
  <si>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</si>
  <si>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</si>
  <si>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</si>
  <si>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</si>
  <si>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</si>
  <si>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</si>
  <si>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</si>
  <si>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</si>
  <si>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</si>
  <si>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</si>
  <si>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</si>
  <si>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</si>
  <si>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</si>
  <si>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</si>
  <si>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</si>
  <si>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</si>
  <si>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</si>
  <si>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</si>
  <si>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</si>
  <si>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</si>
  <si>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</si>
  <si>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</si>
  <si>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</si>
  <si>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</si>
  <si>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</si>
  <si>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</si>
  <si>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</si>
  <si>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</si>
  <si>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</si>
  <si>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</si>
  <si>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</si>
  <si>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</si>
  <si>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</si>
  <si>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</si>
  <si>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</si>
  <si>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</si>
  <si>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</si>
  <si>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</si>
  <si>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</si>
  <si>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</si>
  <si>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</si>
  <si>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</si>
  <si>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</si>
  <si>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</si>
  <si>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</si>
  <si>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</si>
  <si>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</si>
  <si>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</si>
  <si>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</si>
  <si>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</si>
  <si>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</si>
  <si>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</si>
  <si>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</si>
  <si>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</si>
  <si>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</si>
  <si>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</si>
  <si>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</si>
  <si>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</si>
  <si>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</si>
  <si>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</si>
  <si>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</si>
  <si>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</si>
  <si>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</si>
  <si>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</si>
  <si>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</si>
  <si>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</si>
  <si>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</si>
  <si>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</si>
  <si>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</si>
  <si>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</si>
  <si>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</si>
  <si>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</si>
  <si>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</si>
  <si>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</si>
  <si>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</si>
  <si>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</si>
  <si>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</si>
  <si>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</si>
  <si>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</si>
  <si>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</si>
  <si>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</si>
  <si>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</si>
  <si>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</si>
  <si>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</si>
  <si>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</si>
  <si>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</si>
  <si>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</si>
  <si>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</si>
  <si>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</si>
  <si>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</si>
  <si>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</si>
  <si>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</si>
  <si>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</si>
  <si>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</si>
  <si>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</si>
  <si>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</si>
  <si>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</si>
  <si>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</si>
  <si>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</si>
  <si>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</si>
  <si>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</si>
  <si>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</si>
  <si>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</si>
  <si>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</si>
  <si>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</si>
  <si>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</si>
  <si>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</si>
  <si>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</si>
  <si>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</si>
  <si>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</si>
  <si>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</si>
  <si>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</si>
  <si>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</si>
  <si>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</si>
  <si>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</si>
  <si>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</si>
  <si>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</si>
  <si>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</si>
  <si>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</si>
  <si>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</si>
  <si>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</si>
  <si>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</si>
  <si>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</si>
  <si>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</si>
  <si>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</si>
  <si>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</si>
  <si>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</si>
  <si>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</si>
  <si>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</si>
  <si>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</si>
  <si>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</si>
  <si>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</si>
  <si>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</si>
  <si>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</si>
  <si>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</si>
  <si>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</si>
  <si>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</si>
  <si>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</si>
  <si>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</si>
  <si>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</si>
  <si>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</si>
  <si>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</si>
  <si>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</si>
  <si>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</si>
  <si>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</si>
  <si>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</si>
  <si>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</si>
  <si>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</si>
  <si>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</si>
  <si>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</si>
  <si>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</si>
  <si>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</si>
  <si>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</si>
  <si>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</si>
  <si>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</si>
  <si>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</si>
  <si>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</si>
  <si>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</si>
  <si>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</si>
  <si>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</si>
  <si>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</si>
  <si>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</si>
  <si>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</si>
  <si>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</si>
  <si>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</si>
  <si>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</si>
  <si>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</si>
  <si>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</si>
  <si>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</si>
  <si>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</si>
  <si>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</si>
  <si>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</si>
  <si>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</si>
  <si>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</si>
  <si>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</si>
  <si>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</si>
  <si>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</si>
  <si>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</si>
  <si>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</si>
  <si>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</si>
  <si>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</si>
  <si>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</si>
  <si>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</si>
  <si>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</si>
  <si>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</si>
  <si>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</si>
  <si>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</si>
  <si>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</si>
  <si>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</si>
  <si>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</si>
  <si>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</si>
  <si>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</si>
  <si>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</si>
  <si>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</si>
  <si>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</si>
  <si>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</si>
  <si>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</si>
  <si>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</si>
  <si>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</si>
  <si>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</si>
  <si>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</si>
  <si>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</si>
  <si>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</si>
  <si>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</si>
  <si>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</si>
  <si>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</si>
  <si>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</si>
  <si>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</si>
  <si>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</si>
  <si>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</si>
  <si>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</si>
  <si>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</si>
  <si>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</si>
  <si>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</si>
  <si>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</si>
  <si>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</si>
  <si>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</si>
  <si>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</si>
  <si>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</si>
  <si>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</si>
  <si>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</si>
  <si>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</si>
  <si>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</si>
  <si>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</si>
  <si>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</si>
  <si>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</si>
  <si>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</si>
  <si>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</si>
  <si>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</si>
  <si>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</si>
  <si>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</si>
  <si>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</si>
  <si>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</si>
  <si>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</si>
  <si>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</si>
  <si>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</si>
  <si>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</si>
  <si>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</si>
  <si>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</si>
  <si>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</si>
  <si>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</si>
  <si>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</si>
  <si>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</si>
  <si>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</si>
  <si>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</si>
  <si>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</si>
  <si>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</si>
  <si>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</si>
  <si>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</si>
  <si>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</si>
  <si>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</si>
  <si>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</si>
  <si>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</si>
  <si>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</si>
  <si>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</si>
  <si>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</si>
  <si>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</si>
  <si>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</si>
  <si>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</si>
  <si>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</si>
  <si>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</si>
  <si>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</si>
  <si>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</si>
  <si>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</si>
  <si>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</si>
  <si>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</si>
  <si>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</si>
  <si>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</si>
  <si>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</si>
  <si>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</si>
  <si>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</si>
  <si>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</si>
  <si>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</si>
  <si>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</si>
  <si>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</si>
  <si>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</si>
  <si>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</si>
  <si>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</si>
  <si>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</si>
  <si>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</si>
  <si>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</si>
  <si>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</si>
  <si>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</si>
  <si>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</si>
  <si>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</si>
  <si>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</si>
  <si>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</si>
  <si>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</si>
  <si>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</si>
  <si>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</si>
  <si>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</si>
  <si>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</si>
  <si>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</si>
  <si>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</si>
  <si>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</si>
  <si>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</si>
  <si>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</si>
  <si>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</si>
  <si>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</si>
  <si>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</si>
  <si>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</si>
  <si>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</si>
  <si>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</si>
  <si>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</si>
  <si>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</si>
  <si>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</si>
  <si>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</si>
  <si>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</si>
  <si>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</si>
  <si>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</si>
  <si>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</si>
  <si>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</si>
  <si>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</si>
  <si>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</si>
  <si>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</si>
  <si>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</si>
  <si>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</si>
  <si>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</si>
  <si>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</si>
  <si>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</si>
  <si>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</si>
  <si>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</si>
  <si>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</si>
  <si>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</si>
  <si>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</si>
  <si>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</si>
  <si>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</si>
  <si>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</si>
  <si>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</si>
  <si>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</si>
  <si>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</si>
  <si>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</si>
  <si>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</si>
  <si>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</si>
  <si>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</si>
  <si>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</si>
  <si>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</si>
  <si>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</si>
  <si>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</si>
  <si>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</si>
  <si>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</si>
  <si>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</si>
  <si>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</si>
  <si>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</si>
  <si>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</si>
  <si>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</si>
  <si>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</si>
  <si>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</si>
  <si>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</si>
  <si>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</si>
  <si>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</si>
  <si>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</si>
  <si>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</si>
  <si>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</si>
  <si>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</si>
  <si>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</si>
  <si>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</si>
  <si>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</si>
  <si>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</si>
  <si>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</si>
  <si>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</si>
  <si>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</si>
  <si>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</si>
  <si>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</si>
  <si>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</si>
  <si>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</si>
  <si>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</si>
  <si>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</si>
  <si>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</si>
  <si>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</si>
  <si>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</si>
  <si>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</si>
  <si>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</si>
  <si>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</si>
  <si>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</si>
  <si>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</si>
  <si>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</si>
  <si>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</si>
  <si>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</si>
  <si>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</si>
  <si>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</si>
  <si>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</si>
  <si>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</si>
  <si>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</si>
  <si>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</si>
  <si>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</si>
  <si>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</si>
  <si>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</si>
  <si>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</si>
  <si>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</si>
  <si>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</si>
  <si>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</si>
  <si>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</si>
  <si>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</si>
  <si>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</si>
  <si>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</si>
  <si>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</si>
  <si>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</si>
  <si>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</si>
  <si>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</si>
  <si>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</si>
  <si>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</si>
  <si>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</si>
  <si>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</si>
  <si>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</si>
  <si>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</si>
  <si>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</si>
  <si>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</si>
  <si>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</si>
  <si>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</si>
  <si>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</si>
  <si>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</si>
  <si>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</si>
  <si>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</si>
  <si>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</si>
  <si>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</si>
  <si>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</si>
  <si>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</si>
  <si>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</si>
  <si>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</si>
  <si>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</si>
  <si>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</si>
  <si>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</si>
  <si>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</si>
  <si>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</si>
  <si>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</si>
  <si>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</si>
  <si>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</si>
  <si>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</si>
  <si>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</si>
  <si>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</si>
  <si>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</si>
  <si>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</si>
  <si>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</si>
  <si>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</si>
  <si>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</si>
  <si>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</si>
  <si>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</si>
  <si>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</si>
  <si>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</si>
  <si>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</si>
  <si>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</si>
  <si>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</si>
  <si>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</si>
  <si>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</si>
  <si>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</si>
  <si>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</si>
  <si>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</si>
  <si>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</si>
  <si>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</si>
  <si>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</si>
  <si>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</si>
  <si>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</si>
  <si>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</si>
  <si>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</si>
  <si>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</si>
  <si>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</si>
  <si>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</si>
  <si>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</si>
  <si>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</si>
  <si>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</si>
  <si>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</si>
  <si>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</si>
  <si>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</si>
  <si>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</si>
  <si>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</si>
  <si>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</si>
  <si>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</si>
  <si>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</si>
  <si>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</si>
  <si>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</si>
  <si>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</si>
  <si>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</si>
  <si>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</si>
  <si>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</si>
  <si>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</si>
  <si>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</si>
  <si>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</si>
  <si>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</si>
  <si>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</si>
  <si>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</si>
  <si>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</si>
  <si>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</si>
  <si>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</si>
  <si>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</si>
  <si>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</si>
  <si>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</si>
  <si>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</si>
  <si>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</si>
  <si>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</si>
  <si>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</si>
  <si>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</si>
  <si>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</si>
  <si>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</si>
  <si>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</si>
  <si>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</si>
  <si>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</si>
  <si>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</si>
  <si>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</si>
  <si>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</si>
  <si>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</si>
  <si>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</si>
  <si>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</si>
  <si>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</si>
  <si>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</si>
  <si>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</si>
  <si>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</si>
  <si>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</si>
  <si>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</si>
  <si>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</si>
  <si>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</si>
  <si>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</si>
  <si>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</si>
  <si>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</si>
  <si>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</si>
  <si>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</si>
  <si>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</si>
  <si>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</si>
  <si>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</si>
  <si>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</si>
  <si>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</si>
  <si>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</si>
  <si>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</si>
  <si>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</si>
  <si>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</si>
  <si>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</si>
  <si>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</si>
  <si>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</si>
  <si>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</si>
  <si>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</si>
  <si>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</si>
  <si>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</si>
  <si>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</si>
  <si>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</si>
  <si>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</si>
  <si>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</si>
  <si>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</si>
  <si>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</si>
  <si>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</si>
  <si>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</si>
  <si>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</si>
  <si>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</si>
  <si>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</si>
  <si>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</si>
  <si>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</si>
  <si>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</si>
  <si>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</si>
  <si>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</si>
  <si>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</si>
  <si>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</si>
  <si>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</si>
  <si>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</si>
  <si>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</si>
  <si>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</si>
  <si>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</si>
  <si>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</si>
  <si>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</si>
  <si>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</si>
  <si>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</si>
  <si>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</si>
  <si>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</si>
  <si>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</si>
  <si>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</si>
  <si>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</si>
  <si>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</si>
  <si>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</si>
  <si>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</si>
  <si>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</si>
  <si>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</si>
  <si>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</si>
  <si>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</si>
  <si>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</si>
  <si>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</si>
  <si>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</si>
  <si>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</si>
  <si>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</si>
  <si>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</si>
  <si>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</si>
  <si>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</si>
  <si>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</si>
  <si>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</si>
  <si>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</si>
  <si>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</si>
  <si>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</si>
  <si>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</si>
  <si>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</si>
  <si>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</si>
  <si>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</si>
  <si>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</si>
  <si>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</si>
  <si>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</si>
  <si>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</si>
  <si>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</si>
  <si>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</si>
  <si>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</si>
  <si>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</si>
  <si>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</si>
  <si>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</si>
  <si>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</si>
  <si>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</si>
  <si>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</si>
  <si>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</si>
  <si>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</si>
  <si>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</si>
  <si>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</si>
  <si>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</si>
  <si>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</si>
  <si>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</si>
  <si>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</si>
  <si>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</si>
  <si>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</si>
  <si>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</si>
  <si>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</si>
  <si>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</si>
  <si>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</si>
  <si>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</si>
  <si>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</si>
  <si>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</si>
  <si>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</si>
  <si>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</si>
  <si>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</si>
  <si>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</si>
  <si>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</si>
  <si>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</si>
  <si>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</si>
  <si>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</si>
  <si>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</si>
  <si>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</si>
  <si>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</si>
  <si>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</si>
  <si>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</si>
  <si>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</si>
  <si>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</si>
  <si>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</si>
  <si>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</si>
  <si>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</si>
  <si>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</si>
  <si>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</si>
  <si>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</si>
  <si>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</si>
  <si>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</si>
  <si>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</si>
  <si>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</si>
  <si>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</si>
  <si>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</si>
  <si>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</si>
  <si>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</si>
  <si>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</si>
  <si>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</si>
  <si>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</si>
  <si>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</si>
  <si>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</si>
  <si>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</si>
  <si>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</si>
  <si>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</si>
  <si>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</si>
  <si>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</si>
  <si>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</si>
  <si>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</si>
  <si>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</si>
  <si>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</si>
  <si>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</si>
  <si>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</si>
  <si>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</si>
  <si>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</si>
  <si>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</si>
  <si>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</si>
  <si>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</si>
  <si>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</si>
  <si>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</si>
  <si>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</si>
  <si>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</si>
  <si>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</si>
  <si>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</si>
  <si>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</si>
  <si>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</si>
  <si>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</si>
  <si>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</si>
  <si>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</si>
  <si>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</si>
  <si>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</si>
  <si>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</si>
  <si>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</si>
  <si>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</si>
  <si>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</si>
  <si>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</si>
  <si>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</si>
  <si>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</si>
  <si>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</si>
  <si>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</si>
  <si>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</si>
  <si>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</si>
  <si>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</si>
  <si>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</si>
  <si>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</si>
  <si>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</si>
  <si>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</si>
  <si>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</si>
  <si>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</si>
  <si>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</si>
  <si>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</si>
  <si>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</si>
  <si>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</si>
  <si>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</si>
  <si>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</si>
  <si>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</si>
  <si>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</si>
  <si>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</si>
  <si>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</si>
  <si>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</si>
  <si>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</si>
  <si>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</si>
  <si>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</si>
  <si>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</si>
  <si>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</si>
  <si>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</si>
  <si>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</si>
  <si>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</si>
  <si>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</si>
  <si>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</si>
  <si>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</si>
  <si>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</si>
  <si>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</si>
  <si>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</si>
  <si>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</si>
  <si>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</si>
  <si>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</si>
  <si>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</si>
  <si>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</si>
  <si>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</si>
  <si>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</si>
  <si>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</si>
  <si>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</si>
  <si>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</si>
  <si>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</si>
  <si>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</si>
  <si>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</si>
  <si>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</si>
  <si>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</si>
  <si>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</si>
  <si>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</si>
  <si>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</si>
  <si>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</si>
  <si>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</si>
  <si>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</si>
  <si>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</si>
  <si>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</si>
  <si>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</si>
  <si>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</si>
  <si>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</si>
  <si>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</si>
  <si>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</si>
  <si>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</si>
  <si>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</si>
  <si>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</si>
  <si>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</si>
  <si>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</si>
  <si>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</si>
  <si>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</si>
  <si>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</si>
  <si>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</si>
  <si>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</si>
  <si>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</si>
  <si>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</si>
  <si>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</si>
  <si>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</si>
  <si>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</si>
  <si>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</si>
  <si>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</si>
  <si>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</si>
  <si>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</si>
  <si>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</si>
  <si>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</si>
  <si>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</si>
  <si>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</si>
  <si>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</si>
  <si>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</si>
  <si>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</si>
  <si>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</si>
  <si>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</si>
  <si>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</si>
  <si>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</si>
  <si>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</si>
  <si>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</si>
  <si>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</si>
  <si>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</si>
  <si>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</si>
  <si>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</si>
  <si>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</si>
  <si>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</si>
  <si>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</si>
  <si>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</si>
  <si>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</si>
  <si>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</si>
  <si>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</si>
  <si>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</si>
  <si>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</si>
  <si>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</si>
  <si>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</si>
  <si>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</si>
  <si>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</si>
  <si>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</si>
  <si>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</si>
  <si>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</si>
  <si>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</si>
  <si>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</si>
  <si>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</si>
  <si>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</si>
  <si>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</si>
  <si>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</si>
  <si>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</si>
  <si>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</si>
  <si>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</si>
  <si>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</si>
  <si>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</si>
  <si>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</si>
  <si>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</si>
  <si>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</si>
  <si>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</si>
  <si>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</si>
  <si>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</si>
  <si>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</si>
  <si>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</si>
  <si>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</si>
  <si>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</si>
  <si>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</si>
  <si>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</si>
  <si>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</si>
  <si>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</si>
  <si>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</si>
  <si>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</si>
  <si>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</si>
  <si>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</si>
  <si>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</si>
  <si>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</si>
  <si>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</si>
  <si>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</si>
  <si>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</si>
  <si>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</si>
  <si>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</si>
  <si>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</si>
  <si>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</si>
  <si>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</si>
  <si>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</si>
  <si>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</si>
  <si>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</si>
  <si>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</si>
  <si>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</si>
  <si>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</si>
  <si>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</si>
  <si>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</si>
  <si>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</si>
  <si>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</si>
  <si>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</si>
  <si>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</si>
  <si>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</si>
  <si>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</si>
  <si>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</si>
  <si>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</si>
  <si>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</si>
  <si>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</si>
  <si>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</si>
  <si>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</si>
  <si>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</si>
  <si>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</si>
  <si>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</si>
  <si>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</si>
  <si>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</si>
  <si>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</si>
  <si>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</si>
  <si>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</si>
  <si>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</si>
  <si>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</si>
  <si>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</si>
  <si>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</si>
  <si>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</si>
  <si>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</si>
  <si>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</si>
  <si>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</si>
  <si>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</si>
  <si>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</si>
  <si>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</si>
  <si>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</si>
  <si>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</si>
  <si>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</si>
  <si>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</si>
  <si>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</si>
  <si>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</si>
  <si>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</si>
  <si>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</si>
  <si>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</si>
  <si>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</si>
  <si>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</si>
  <si>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</si>
  <si>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</si>
  <si>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</si>
  <si>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</si>
  <si>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</si>
  <si>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</si>
  <si>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</si>
  <si>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</si>
  <si>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</si>
  <si>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</si>
  <si>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</si>
  <si>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</si>
  <si>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</si>
  <si>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</si>
  <si>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</si>
  <si>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</si>
  <si>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</si>
  <si>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</si>
  <si>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</si>
  <si>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</si>
  <si>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</si>
  <si>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</si>
  <si>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</si>
  <si>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</si>
  <si>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</si>
  <si>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</si>
  <si>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</si>
  <si>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</si>
  <si>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</si>
  <si>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</si>
  <si>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</si>
  <si>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</si>
  <si>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</si>
  <si>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</si>
  <si>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</si>
  <si>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</si>
  <si>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</si>
  <si>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</si>
  <si>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</si>
  <si>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</si>
  <si>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</si>
  <si>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</si>
  <si>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</si>
  <si>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</si>
  <si>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</si>
  <si>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</si>
  <si>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</si>
  <si>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</si>
  <si>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</si>
  <si>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</si>
  <si>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</si>
  <si>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</si>
  <si>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</si>
  <si>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</si>
  <si>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</si>
  <si>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</si>
  <si>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</si>
  <si>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</si>
  <si>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</si>
  <si>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</si>
  <si>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</si>
  <si>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</si>
  <si>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</si>
  <si>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</si>
  <si>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</si>
  <si>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</si>
  <si>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</si>
  <si>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</si>
  <si>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</si>
  <si>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</si>
  <si>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</si>
  <si>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</si>
  <si>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</si>
  <si>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</si>
  <si>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</si>
  <si>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</si>
  <si>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</si>
  <si>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</si>
  <si>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</si>
  <si>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</si>
  <si>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</si>
  <si>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</si>
  <si>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</si>
  <si>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</si>
  <si>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</si>
  <si>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</si>
  <si>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</si>
  <si>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</si>
  <si>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</si>
  <si>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</si>
  <si>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</si>
  <si>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</si>
  <si>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</si>
  <si>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</si>
  <si>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</si>
  <si>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</si>
  <si>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</si>
  <si>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</si>
  <si>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</si>
  <si>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</si>
  <si>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</si>
  <si>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</si>
  <si>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</si>
  <si>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</si>
  <si>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</si>
  <si>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</si>
  <si>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</si>
  <si>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</si>
  <si>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</si>
  <si>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</si>
  <si>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</si>
  <si>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</si>
  <si>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</si>
  <si>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</si>
  <si>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</si>
  <si>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</si>
  <si>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</si>
  <si>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</si>
  <si>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</si>
  <si>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</si>
  <si>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</si>
  <si>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</si>
  <si>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</si>
  <si>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</si>
  <si>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</si>
  <si>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</si>
  <si>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</si>
  <si>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</si>
  <si>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</si>
  <si>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</si>
  <si>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</si>
  <si>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</si>
  <si>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</si>
  <si>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</si>
  <si>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</si>
  <si>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</si>
  <si>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</si>
  <si>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</si>
  <si>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</si>
  <si>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</si>
  <si>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</si>
  <si>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</si>
  <si>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</si>
  <si>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</si>
  <si>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</si>
  <si>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</si>
  <si>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</si>
  <si>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</si>
  <si>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</si>
  <si>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</si>
  <si>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</si>
  <si>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</si>
  <si>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</si>
  <si>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</si>
  <si>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</si>
  <si>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</si>
  <si>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</si>
  <si>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</si>
  <si>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</si>
  <si>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</si>
  <si>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</si>
  <si>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</si>
  <si>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</si>
  <si>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</si>
  <si>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</si>
  <si>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</si>
  <si>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</si>
  <si>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</si>
  <si>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</si>
  <si>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</si>
  <si>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</si>
  <si>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</si>
  <si>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</si>
  <si>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</si>
  <si>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</si>
  <si>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</si>
  <si>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</si>
  <si>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</si>
  <si>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</si>
  <si>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</si>
  <si>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</si>
  <si>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</si>
  <si>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</si>
  <si>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</si>
  <si>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</si>
  <si>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</si>
  <si>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</si>
  <si>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</si>
  <si>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</si>
  <si>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</si>
  <si>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</si>
  <si>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</si>
  <si>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</si>
  <si>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</si>
  <si>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</si>
  <si>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</si>
  <si>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</si>
  <si>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</si>
  <si>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</si>
  <si>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</si>
  <si>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</si>
  <si>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</si>
  <si>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</si>
  <si>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</si>
  <si>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</si>
  <si>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</si>
  <si>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</si>
  <si>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</si>
  <si>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</si>
  <si>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</si>
  <si>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</si>
  <si>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</si>
  <si>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</si>
  <si>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</si>
  <si>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</si>
  <si>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</si>
  <si>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</si>
  <si>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</si>
  <si>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</si>
  <si>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</si>
  <si>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</si>
  <si>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</si>
  <si>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</si>
  <si>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</si>
  <si>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</si>
  <si>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</si>
  <si>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</si>
  <si>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</si>
  <si>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</si>
  <si>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</si>
  <si>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</si>
  <si>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</si>
  <si>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</si>
  <si>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</si>
  <si>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</si>
  <si>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</si>
  <si>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</si>
  <si>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</si>
  <si>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</si>
  <si>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</si>
  <si>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</si>
  <si>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</si>
  <si>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</si>
  <si>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</si>
  <si>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</si>
  <si>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</si>
  <si>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</si>
  <si>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</si>
  <si>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</si>
  <si>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</si>
  <si>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</si>
  <si>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</si>
  <si>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</si>
  <si>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</si>
  <si>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</si>
  <si>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</si>
  <si>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</si>
  <si>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</si>
  <si>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</si>
  <si>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</si>
  <si>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</si>
  <si>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</si>
  <si>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</si>
  <si>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</si>
  <si>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</si>
  <si>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</si>
  <si>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</si>
  <si>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</si>
  <si>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</si>
  <si>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</si>
  <si>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</si>
  <si>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</si>
  <si>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</si>
  <si>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</si>
  <si>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</si>
  <si>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</si>
  <si>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</si>
  <si>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</si>
  <si>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</si>
  <si>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</si>
  <si>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</si>
  <si>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</si>
  <si>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</si>
  <si>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</si>
  <si>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</si>
  <si>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</si>
  <si>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</si>
  <si>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</si>
  <si>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</si>
  <si>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</si>
  <si>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</si>
  <si>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</si>
  <si>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</si>
  <si>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</si>
  <si>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</si>
  <si>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</si>
  <si>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</si>
  <si>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</si>
  <si>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</si>
  <si>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</si>
  <si>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</si>
  <si>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</si>
  <si>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</si>
  <si>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</si>
  <si>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</si>
  <si>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</si>
  <si>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</si>
  <si>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</si>
  <si>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</si>
  <si>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</si>
  <si>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</si>
  <si>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</si>
  <si>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</si>
  <si>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</si>
  <si>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</si>
  <si>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</si>
  <si>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</si>
  <si>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</si>
  <si>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</si>
  <si>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</si>
  <si>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</si>
  <si>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</si>
  <si>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</si>
  <si>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</si>
  <si>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</si>
  <si>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</si>
  <si>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</si>
  <si>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</si>
  <si>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</si>
  <si>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</si>
  <si>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</si>
  <si>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</si>
  <si>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</si>
  <si>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</si>
  <si>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</si>
  <si>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</si>
  <si>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</si>
  <si>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</si>
  <si>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</si>
  <si>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</si>
  <si>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</si>
  <si>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</si>
  <si>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</si>
  <si>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</si>
  <si>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</si>
  <si>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</si>
  <si>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</si>
  <si>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</si>
  <si>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</si>
  <si>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</si>
  <si>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</si>
  <si>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</si>
  <si>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</si>
  <si>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</si>
  <si>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</si>
  <si>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</si>
  <si>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</si>
  <si>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</si>
  <si>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</si>
  <si>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</si>
  <si>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</si>
  <si>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</si>
  <si>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</si>
  <si>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</si>
  <si>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</si>
  <si>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</si>
  <si>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</si>
  <si>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</si>
  <si>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</si>
  <si>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</si>
  <si>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</si>
  <si>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</si>
  <si>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</si>
  <si>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</si>
  <si>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</si>
  <si>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</si>
  <si>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</si>
  <si>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</si>
  <si>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</si>
  <si>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</si>
  <si>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</si>
  <si>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</si>
  <si>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</si>
  <si>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</si>
  <si>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</si>
  <si>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</si>
  <si>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</si>
  <si>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</si>
  <si>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</si>
  <si>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</si>
  <si>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</si>
  <si>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</si>
  <si>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</si>
  <si>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</si>
  <si>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</si>
  <si>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</si>
  <si>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</si>
  <si>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</si>
  <si>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</si>
  <si>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</si>
  <si>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</si>
  <si>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</si>
  <si>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</si>
  <si>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</si>
  <si>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</si>
  <si>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</si>
  <si>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</si>
  <si>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</si>
  <si>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</si>
  <si>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</si>
  <si>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</si>
  <si>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</si>
  <si>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</si>
  <si>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</si>
  <si>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</si>
  <si>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</si>
  <si>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</si>
  <si>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</si>
  <si>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</si>
  <si>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</si>
  <si>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</si>
  <si>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</si>
  <si>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</si>
  <si>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</si>
  <si>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</si>
  <si>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</si>
  <si>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</si>
  <si>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</si>
  <si>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</si>
  <si>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</si>
  <si>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</si>
  <si>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</si>
  <si>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</si>
  <si>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</si>
  <si>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</si>
  <si>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</si>
  <si>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</si>
  <si>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</si>
  <si>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</si>
  <si>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</si>
  <si>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</si>
  <si>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</si>
  <si>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</si>
  <si>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</si>
  <si>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</si>
  <si>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</si>
  <si>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</si>
  <si>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</si>
  <si>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</si>
  <si>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</si>
  <si>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</si>
  <si>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</si>
  <si>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</si>
  <si>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</si>
  <si>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</si>
  <si>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</si>
  <si>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</si>
  <si>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</si>
  <si>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</si>
  <si>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</si>
  <si>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</si>
  <si>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</si>
  <si>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</si>
  <si>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</si>
  <si>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</si>
  <si>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</si>
  <si>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</si>
  <si>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</si>
  <si>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</si>
  <si>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</si>
  <si>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</si>
  <si>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</si>
  <si>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</si>
  <si>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</si>
  <si>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</si>
  <si>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</si>
  <si>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</si>
  <si>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</si>
  <si>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</si>
  <si>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</si>
  <si>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</si>
  <si>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</si>
  <si>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</si>
  <si>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</si>
  <si>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</si>
  <si>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</si>
  <si>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</si>
  <si>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</si>
  <si>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</si>
  <si>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</si>
  <si>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</si>
  <si>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</si>
  <si>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</si>
  <si>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</si>
  <si>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</si>
  <si>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</si>
  <si>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</si>
  <si>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</si>
  <si>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</si>
  <si>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</si>
  <si>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</si>
  <si>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</si>
  <si>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</si>
  <si>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</si>
  <si>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</si>
  <si>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</si>
  <si>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</si>
  <si>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</si>
  <si>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</si>
  <si>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</si>
  <si>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</si>
  <si>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</si>
  <si>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</si>
  <si>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</si>
  <si>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</si>
  <si>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</si>
  <si>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</si>
  <si>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</si>
  <si>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</si>
  <si>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</si>
  <si>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</si>
  <si>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</si>
  <si>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</si>
  <si>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</si>
  <si>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</si>
  <si>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</si>
  <si>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</si>
  <si>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</si>
  <si>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</si>
  <si>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</si>
  <si>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</si>
  <si>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</si>
  <si>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</si>
  <si>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</si>
  <si>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</si>
  <si>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</si>
  <si>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</si>
  <si>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</si>
  <si>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</si>
  <si>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</si>
  <si>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</si>
  <si>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</si>
  <si>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</si>
  <si>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</si>
  <si>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</si>
  <si>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</si>
  <si>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</si>
  <si>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</si>
  <si>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</si>
  <si>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</si>
  <si>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</si>
  <si>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</si>
  <si>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</si>
  <si>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</si>
  <si>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</si>
  <si>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</si>
  <si>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</si>
  <si>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</si>
  <si>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</si>
  <si>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</si>
  <si>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</si>
  <si>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</si>
  <si>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</si>
  <si>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</si>
  <si>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</si>
  <si>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</si>
  <si>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</si>
  <si>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</si>
  <si>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</si>
  <si>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</si>
  <si>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</si>
  <si>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</si>
  <si>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</si>
  <si>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</si>
  <si>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</si>
  <si>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</si>
  <si>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</si>
  <si>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</si>
  <si>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</si>
  <si>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</si>
  <si>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</si>
  <si>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</si>
  <si>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</si>
  <si>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</si>
  <si>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</si>
  <si>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</si>
  <si>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</si>
  <si>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</si>
  <si>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</si>
  <si>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</si>
  <si>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</si>
  <si>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</si>
  <si>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</si>
  <si>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</si>
  <si>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</si>
  <si>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</si>
  <si>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</si>
  <si>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</si>
  <si>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</si>
  <si>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</si>
  <si>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</si>
  <si>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</si>
  <si>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</si>
  <si>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</si>
  <si>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</si>
  <si>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</si>
  <si>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</si>
  <si>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</si>
  <si>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</si>
  <si>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</si>
  <si>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</si>
  <si>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</si>
  <si>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</si>
  <si>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</si>
  <si>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</si>
  <si>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</si>
  <si>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</si>
  <si>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</si>
  <si>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</si>
  <si>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</si>
  <si>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</si>
  <si>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</si>
  <si>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</si>
  <si>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</si>
  <si>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</si>
  <si>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</si>
  <si>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</si>
  <si>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</si>
  <si>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</si>
  <si>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</si>
  <si>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</si>
  <si>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</si>
  <si>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</si>
  <si>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</si>
  <si>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</si>
  <si>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</si>
  <si>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</si>
  <si>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</si>
  <si>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</si>
  <si>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</si>
  <si>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</si>
  <si>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</si>
  <si>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</si>
  <si>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</si>
  <si>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</si>
  <si>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</si>
  <si>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</si>
  <si>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</si>
  <si>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</si>
  <si>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</si>
  <si>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</si>
  <si>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</si>
  <si>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</si>
  <si>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</si>
  <si>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</si>
  <si>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</si>
  <si>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</si>
  <si>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</si>
  <si>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</si>
  <si>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</si>
  <si>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</si>
  <si>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</si>
  <si>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</si>
  <si>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</si>
  <si>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</si>
  <si>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</si>
  <si>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</si>
  <si>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</si>
  <si>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</si>
  <si>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</si>
  <si>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</si>
  <si>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</si>
  <si>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</si>
  <si>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</si>
  <si>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</si>
  <si>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</si>
  <si>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</si>
  <si>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</si>
  <si>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</si>
  <si>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</si>
  <si>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</si>
  <si>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</si>
  <si>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</si>
  <si>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</si>
  <si>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</si>
  <si>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</si>
  <si>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</si>
  <si>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</si>
  <si>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</si>
  <si>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</si>
  <si>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</si>
  <si>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</si>
  <si>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</si>
  <si>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</si>
  <si>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</si>
  <si>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</si>
  <si>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</si>
  <si>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</si>
  <si>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</si>
  <si>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</si>
  <si>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</si>
  <si>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</si>
  <si>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</si>
  <si>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</si>
  <si>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</si>
  <si>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</si>
  <si>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</si>
  <si>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</si>
  <si>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</si>
  <si>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</si>
  <si>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</si>
  <si>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</si>
  <si>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</si>
  <si>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</si>
  <si>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</si>
  <si>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</si>
  <si>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</si>
  <si>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</si>
  <si>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</si>
  <si>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</si>
  <si>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</si>
  <si>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</si>
  <si>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</si>
  <si>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</si>
  <si>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</si>
  <si>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</si>
  <si>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</si>
  <si>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</si>
  <si>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</si>
  <si>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</si>
  <si>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</si>
  <si>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</si>
  <si>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</si>
  <si>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</si>
  <si>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</si>
  <si>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</si>
  <si>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</si>
  <si>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</si>
  <si>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</si>
  <si>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</si>
  <si>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</si>
  <si>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</si>
  <si>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</si>
  <si>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</si>
  <si>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</si>
  <si>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</si>
  <si>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</si>
  <si>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</si>
  <si>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</si>
  <si>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</si>
  <si>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</si>
  <si>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</si>
  <si>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</si>
  <si>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</si>
  <si>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</si>
  <si>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</si>
  <si>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</si>
  <si>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</si>
  <si>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</si>
  <si>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</si>
  <si>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</si>
  <si>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</si>
  <si>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</si>
  <si>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</si>
  <si>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</si>
  <si>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</si>
  <si>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</si>
  <si>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</si>
  <si>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</si>
  <si>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</si>
  <si>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</si>
  <si>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</si>
  <si>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</si>
  <si>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</si>
  <si>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</si>
  <si>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</si>
  <si>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</si>
  <si>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</si>
  <si>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</si>
  <si>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</si>
  <si>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</si>
  <si>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</si>
  <si>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</si>
  <si>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</si>
  <si>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</si>
  <si>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</si>
  <si>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</si>
  <si>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</si>
  <si>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</si>
  <si>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</si>
  <si>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</si>
  <si>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</si>
  <si>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</si>
  <si>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</si>
  <si>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</si>
  <si>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</si>
  <si>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</si>
  <si>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</si>
  <si>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</si>
  <si>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</si>
  <si>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</si>
  <si>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</si>
  <si>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</si>
  <si>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</si>
  <si>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</si>
  <si>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</si>
  <si>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</si>
  <si>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</si>
  <si>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</si>
  <si>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</si>
  <si>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</si>
  <si>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</si>
  <si>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</si>
  <si>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</si>
  <si>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</si>
  <si>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</si>
  <si>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</si>
  <si>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</si>
  <si>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</si>
  <si>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</si>
  <si>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</si>
  <si>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</si>
  <si>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</si>
  <si>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</si>
  <si>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</si>
  <si>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</si>
  <si>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</si>
  <si>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</si>
  <si>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</si>
  <si>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</si>
  <si>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</si>
  <si>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</si>
  <si>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</si>
  <si>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</si>
  <si>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</si>
  <si>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</si>
  <si>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</si>
  <si>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</si>
  <si>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</si>
  <si>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</si>
  <si>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</si>
  <si>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</si>
  <si>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</si>
  <si>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</si>
  <si>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</si>
  <si>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</si>
  <si>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</si>
  <si>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</si>
  <si>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</si>
  <si>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</si>
  <si>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</si>
  <si>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</si>
  <si>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</si>
  <si>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</si>
  <si>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</si>
  <si>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</si>
  <si>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</si>
  <si>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</si>
  <si>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</si>
  <si>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</si>
  <si>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</si>
  <si>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</si>
  <si>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</si>
  <si>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</si>
  <si>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</si>
  <si>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</si>
  <si>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</si>
  <si>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</si>
  <si>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</si>
  <si>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</si>
  <si>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</si>
  <si>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</si>
  <si>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</si>
  <si>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</si>
  <si>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</si>
  <si>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</si>
  <si>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</si>
  <si>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</si>
  <si>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</si>
  <si>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</si>
  <si>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</si>
  <si>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</si>
  <si>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</si>
  <si>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</si>
  <si>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</si>
  <si>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</si>
  <si>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</si>
  <si>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</si>
  <si>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</si>
  <si>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</si>
  <si>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</si>
  <si>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</si>
  <si>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</si>
  <si>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</si>
  <si>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</si>
  <si>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</si>
  <si>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</si>
  <si>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</si>
  <si>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</si>
  <si>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</si>
  <si>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</si>
  <si>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</si>
  <si>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</si>
  <si>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</si>
  <si>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</si>
  <si>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</si>
  <si>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</si>
  <si>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</si>
  <si>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</si>
  <si>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</si>
  <si>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</si>
  <si>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</si>
  <si>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</si>
  <si>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</si>
  <si>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</si>
  <si>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</si>
  <si>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</si>
  <si>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</si>
  <si>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</si>
  <si>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</si>
  <si>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</si>
  <si>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</si>
  <si>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</si>
  <si>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</si>
  <si>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</si>
  <si>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</si>
  <si>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</si>
  <si>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</si>
  <si>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</si>
  <si>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</si>
  <si>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</si>
  <si>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</si>
  <si>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</si>
  <si>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</si>
  <si>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</si>
  <si>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</si>
  <si>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</si>
  <si>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</si>
  <si>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</si>
  <si>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</si>
  <si>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</si>
  <si>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</si>
  <si>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</si>
  <si>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</si>
  <si>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</si>
  <si>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</si>
  <si>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</si>
  <si>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</si>
  <si>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</si>
  <si>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</si>
  <si>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</si>
  <si>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</si>
  <si>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</si>
  <si>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</si>
  <si>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</si>
  <si>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</si>
  <si>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</si>
  <si>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</si>
  <si>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</si>
  <si>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</si>
  <si>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</si>
  <si>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</si>
  <si>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</si>
  <si>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</si>
  <si>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</si>
  <si>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</si>
  <si>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</si>
  <si>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</si>
  <si>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</si>
  <si>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</si>
  <si>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</si>
  <si>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</si>
  <si>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</si>
  <si>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</si>
  <si>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</si>
  <si>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</si>
  <si>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</si>
  <si>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</si>
  <si>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</si>
  <si>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</si>
  <si>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</si>
  <si>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</si>
  <si>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</si>
  <si>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</si>
  <si>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</si>
  <si>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</si>
  <si>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</si>
  <si>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</si>
  <si>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</si>
  <si>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</si>
  <si>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</si>
  <si>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</si>
  <si>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</si>
  <si>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</si>
  <si>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</si>
  <si>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</si>
  <si>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</si>
  <si>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</si>
  <si>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</si>
  <si>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</si>
  <si>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</si>
  <si>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</si>
  <si>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</si>
  <si>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</si>
  <si>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</si>
  <si>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</si>
  <si>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</si>
  <si>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</si>
  <si>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</si>
  <si>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</si>
  <si>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</si>
  <si>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</si>
  <si>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</si>
  <si>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</si>
  <si>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</si>
  <si>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</si>
  <si>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</si>
  <si>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</si>
  <si>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</si>
  <si>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</si>
  <si>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</si>
  <si>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</si>
  <si>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</si>
  <si>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</si>
  <si>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</si>
  <si>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</si>
  <si>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</si>
  <si>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</si>
  <si>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</si>
  <si>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</si>
  <si>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</si>
  <si>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</si>
  <si>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</si>
  <si>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</si>
  <si>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</si>
  <si>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</si>
  <si>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</si>
  <si>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</si>
  <si>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</si>
  <si>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</si>
  <si>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</si>
  <si>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</si>
  <si>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</si>
  <si>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</si>
  <si>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</si>
  <si>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</si>
  <si>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</si>
  <si>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</si>
  <si>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</si>
  <si>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</si>
  <si>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</si>
  <si>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</si>
  <si>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</si>
  <si>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</si>
  <si>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</si>
  <si>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</si>
  <si>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</si>
  <si>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</si>
  <si>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</si>
  <si>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</si>
  <si>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</si>
  <si>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</si>
  <si>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</si>
  <si>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</si>
  <si>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</si>
  <si>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</si>
  <si>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</si>
  <si>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</si>
  <si>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</si>
  <si>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</si>
  <si>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</si>
  <si>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</si>
  <si>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</si>
  <si>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</si>
  <si>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</si>
  <si>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</si>
  <si>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</si>
  <si>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</si>
  <si>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</si>
  <si>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</si>
  <si>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</si>
  <si>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</si>
  <si>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</si>
  <si>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</si>
  <si>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</si>
  <si>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</si>
  <si>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</si>
  <si>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</si>
  <si>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</si>
  <si>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</si>
  <si>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</si>
  <si>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</si>
  <si>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</si>
  <si>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</si>
  <si>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</si>
  <si>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</si>
  <si>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</si>
  <si>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</si>
  <si>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</si>
  <si>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</si>
  <si>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</si>
  <si>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</si>
  <si>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</si>
  <si>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</si>
  <si>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</si>
  <si>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</si>
  <si>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</si>
  <si>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</si>
  <si>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</si>
  <si>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</si>
  <si>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</si>
  <si>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</si>
  <si>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</si>
  <si>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</si>
  <si>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</si>
  <si>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</si>
  <si>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</si>
  <si>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</si>
  <si>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</si>
  <si>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</si>
  <si>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</si>
  <si>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</si>
  <si>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</si>
  <si>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</si>
  <si>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</si>
  <si>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</si>
  <si>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</si>
  <si>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</si>
  <si>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</si>
  <si>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</si>
  <si>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</si>
  <si>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</si>
  <si>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</si>
  <si>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</si>
  <si>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</si>
  <si>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</si>
  <si>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</si>
  <si>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</si>
  <si>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</si>
  <si>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</si>
  <si>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</si>
  <si>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</si>
  <si>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</si>
  <si>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</si>
  <si>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</si>
  <si>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</si>
  <si>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</si>
  <si>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</si>
  <si>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</si>
  <si>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</si>
  <si>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</si>
  <si>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</si>
  <si>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</si>
  <si>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</si>
  <si>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</si>
  <si>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</si>
  <si>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</si>
  <si>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</si>
  <si>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</si>
  <si>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</si>
  <si>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</si>
  <si>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</si>
  <si>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</si>
  <si>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</si>
  <si>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</si>
  <si>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</si>
  <si>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</si>
  <si>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</si>
  <si>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</si>
  <si>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</si>
  <si>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</si>
  <si>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</si>
  <si>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</si>
  <si>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</si>
  <si>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</si>
  <si>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</si>
  <si>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</si>
  <si>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</si>
  <si>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</si>
  <si>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</si>
  <si>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</si>
  <si>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</si>
  <si>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</si>
  <si>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</si>
  <si>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</si>
  <si>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</si>
  <si>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</si>
  <si>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</si>
  <si>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</si>
  <si>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</si>
  <si>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</si>
  <si>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</si>
  <si>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</si>
  <si>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</si>
  <si>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</si>
  <si>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</si>
  <si>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</si>
  <si>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</si>
  <si>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</si>
  <si>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</si>
  <si>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</si>
  <si>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</si>
  <si>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</si>
  <si>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</si>
  <si>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</si>
  <si>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</si>
  <si>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</si>
  <si>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</si>
  <si>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</si>
  <si>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</si>
  <si>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</si>
  <si>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</si>
  <si>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</si>
  <si>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</si>
  <si>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</si>
  <si>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</si>
  <si>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</si>
  <si>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</si>
  <si>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</si>
  <si>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</si>
  <si>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</si>
  <si>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</si>
  <si>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</si>
  <si>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</si>
  <si>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</si>
  <si>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</si>
  <si>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</si>
  <si>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</si>
  <si>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</si>
  <si>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</si>
  <si>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</si>
  <si>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</si>
  <si>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</si>
  <si>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</si>
  <si>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</si>
  <si>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</si>
  <si>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</si>
  <si>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</si>
  <si>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</si>
  <si>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</si>
  <si>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</si>
  <si>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</si>
  <si>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</si>
  <si>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</si>
  <si>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</si>
  <si>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</si>
  <si>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</si>
  <si>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</si>
  <si>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</si>
  <si>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</si>
  <si>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</si>
  <si>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</si>
  <si>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</si>
  <si>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</si>
  <si>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</si>
  <si>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</si>
  <si>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</si>
  <si>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</si>
  <si>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</si>
  <si>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</si>
  <si>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</si>
  <si>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</si>
  <si>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</si>
  <si>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</si>
  <si>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</si>
  <si>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</si>
  <si>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</si>
  <si>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</si>
  <si>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</si>
  <si>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</si>
  <si>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</si>
  <si>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</si>
  <si>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</si>
  <si>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</si>
  <si>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</si>
  <si>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</si>
  <si>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</si>
  <si>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</si>
  <si>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</si>
  <si>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</si>
  <si>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</si>
  <si>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</si>
  <si>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</si>
  <si>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</si>
  <si>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</si>
  <si>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</si>
  <si>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</si>
  <si>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</si>
  <si>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</si>
  <si>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</si>
  <si>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</si>
  <si>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</si>
  <si>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</si>
  <si>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</si>
  <si>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</si>
  <si>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</si>
  <si>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</si>
  <si>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</si>
  <si>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</si>
  <si>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</si>
  <si>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</si>
  <si>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</si>
  <si>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</si>
  <si>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</si>
  <si>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</si>
  <si>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</si>
  <si>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</si>
  <si>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</si>
  <si>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</si>
  <si>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</si>
  <si>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</si>
  <si>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</si>
  <si>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</si>
  <si>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</si>
  <si>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</si>
  <si>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</si>
  <si>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</si>
  <si>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</si>
  <si>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</si>
  <si>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</si>
  <si>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</si>
  <si>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</si>
  <si>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</si>
  <si>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</si>
  <si>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</si>
  <si>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</si>
  <si>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</si>
  <si>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</si>
  <si>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</si>
  <si>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</si>
  <si>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</si>
  <si>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</si>
  <si>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</si>
  <si>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</si>
  <si>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</si>
  <si>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</si>
  <si>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</si>
  <si>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</si>
  <si>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</si>
  <si>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</si>
  <si>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</si>
  <si>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</si>
  <si>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</si>
  <si>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</si>
  <si>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</si>
  <si>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</si>
  <si>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</si>
  <si>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</si>
  <si>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</si>
  <si>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</si>
  <si>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</si>
  <si>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</si>
  <si>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</si>
  <si>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</si>
  <si>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</si>
  <si>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</si>
  <si>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</si>
  <si>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</si>
  <si>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</si>
  <si>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</si>
  <si>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</si>
  <si>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</si>
  <si>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</si>
  <si>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</si>
  <si>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</si>
  <si>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</si>
  <si>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</si>
  <si>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</si>
  <si>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</si>
  <si>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</si>
  <si>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</si>
  <si>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</si>
  <si>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</si>
  <si>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</si>
  <si>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</si>
  <si>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</si>
  <si>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</si>
  <si>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</si>
  <si>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</si>
  <si>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</si>
  <si>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</si>
  <si>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</si>
  <si>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</si>
  <si>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</si>
  <si>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</si>
  <si>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</si>
  <si>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</si>
  <si>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</si>
  <si>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</si>
  <si>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</si>
  <si>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</si>
  <si>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</si>
  <si>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</si>
  <si>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</si>
  <si>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</si>
  <si>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</si>
  <si>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</si>
  <si>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</si>
  <si>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</si>
  <si>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</si>
  <si>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</si>
  <si>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</si>
  <si>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</si>
  <si>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</si>
  <si>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</si>
  <si>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</si>
  <si>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</si>
  <si>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</si>
  <si>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</si>
  <si>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</si>
  <si>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</si>
  <si>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</si>
  <si>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</si>
  <si>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</si>
  <si>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</si>
  <si>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</si>
  <si>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</si>
  <si>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</si>
  <si>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</si>
  <si>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</si>
  <si>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</si>
  <si>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</si>
  <si>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</si>
  <si>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</si>
  <si>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</si>
  <si>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</si>
  <si>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</si>
  <si>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</si>
  <si>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</si>
  <si>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</si>
  <si>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</si>
  <si>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</si>
  <si>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</si>
  <si>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</si>
  <si>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</si>
  <si>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</si>
  <si>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</si>
  <si>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</si>
  <si>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</si>
  <si>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</si>
  <si>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</si>
  <si>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</si>
  <si>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</si>
  <si>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</si>
  <si>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</si>
  <si>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</si>
  <si>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</si>
  <si>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</si>
  <si>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</si>
  <si>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</si>
  <si>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</si>
  <si>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</si>
  <si>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</si>
  <si>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</si>
  <si>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</si>
  <si>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</si>
  <si>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</si>
  <si>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</si>
  <si>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</si>
  <si>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</si>
  <si>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</si>
  <si>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</si>
  <si>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</si>
  <si>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</si>
  <si>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</si>
  <si>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</si>
  <si>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</si>
  <si>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</si>
  <si>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</si>
  <si>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</si>
  <si>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</si>
  <si>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</si>
  <si>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</si>
  <si>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</si>
  <si>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</si>
  <si>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</si>
  <si>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</si>
  <si>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</si>
  <si>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</si>
  <si>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</si>
  <si>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</si>
  <si>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</si>
  <si>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</si>
  <si>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</si>
  <si>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</si>
  <si>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</si>
  <si>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</si>
  <si>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</si>
  <si>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</si>
  <si>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</si>
  <si>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</si>
  <si>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</si>
  <si>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</si>
  <si>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</si>
  <si>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</si>
  <si>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</si>
  <si>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</si>
  <si>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</si>
  <si>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</si>
  <si>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</si>
  <si>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</si>
  <si>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</si>
  <si>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</si>
  <si>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</si>
  <si>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</si>
  <si>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</si>
  <si>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</si>
  <si>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</si>
  <si>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</si>
  <si>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</si>
  <si>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</si>
  <si>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</si>
  <si>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</si>
  <si>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</si>
  <si>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</si>
  <si>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</si>
  <si>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</si>
  <si>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</si>
  <si>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</si>
  <si>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</si>
  <si>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</si>
  <si>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</si>
  <si>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</si>
  <si>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</si>
  <si>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</si>
  <si>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</si>
  <si>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</si>
  <si>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</si>
  <si>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</si>
  <si>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</si>
  <si>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</si>
  <si>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</si>
  <si>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</si>
  <si>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</si>
  <si>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</si>
  <si>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</si>
  <si>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</si>
  <si>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</si>
  <si>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</si>
  <si>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</si>
  <si>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</si>
  <si>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</si>
  <si>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</si>
  <si>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</si>
  <si>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</si>
  <si>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</si>
  <si>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</si>
  <si>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</si>
  <si>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</si>
  <si>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</si>
  <si>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</si>
  <si>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</si>
  <si>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</si>
  <si>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</si>
  <si>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</si>
  <si>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</si>
  <si>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</si>
  <si>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</si>
  <si>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</si>
  <si>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</si>
  <si>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</si>
  <si>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</si>
  <si>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</si>
  <si>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</si>
  <si>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</si>
  <si>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</si>
  <si>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</si>
  <si>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</si>
  <si>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</si>
  <si>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</si>
  <si>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</si>
  <si>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</si>
  <si>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</si>
  <si>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</si>
  <si>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</si>
  <si>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</si>
  <si>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</si>
  <si>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</si>
  <si>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</si>
  <si>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</si>
  <si>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</si>
  <si>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</si>
  <si>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</si>
  <si>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</si>
  <si>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</si>
  <si>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</si>
  <si>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</si>
  <si>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</si>
  <si>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</si>
  <si>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</si>
  <si>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</si>
  <si>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</si>
  <si>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</si>
  <si>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</si>
  <si>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</si>
  <si>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</si>
  <si>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</si>
  <si>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</si>
  <si>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</si>
  <si>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</si>
  <si>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</si>
  <si>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</si>
  <si>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</si>
  <si>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</si>
  <si>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</si>
  <si>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</si>
  <si>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</si>
  <si>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</si>
  <si>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</si>
  <si>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</si>
  <si>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</si>
  <si>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</si>
  <si>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</si>
  <si>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</si>
  <si>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</si>
  <si>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</si>
  <si>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</si>
  <si>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</si>
  <si>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</si>
  <si>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</si>
  <si>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</si>
  <si>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</si>
  <si>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</si>
  <si>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</si>
  <si>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</si>
  <si>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</si>
  <si>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</si>
  <si>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</si>
  <si>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</si>
  <si>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</si>
  <si>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</si>
  <si>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</si>
  <si>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</si>
  <si>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</si>
  <si>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</si>
  <si>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</si>
  <si>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</si>
  <si>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</si>
  <si>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</si>
  <si>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</si>
  <si>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</si>
  <si>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</si>
  <si>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</si>
  <si>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</si>
  <si>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</si>
  <si>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</si>
  <si>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</si>
  <si>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</si>
  <si>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</si>
  <si>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</si>
  <si>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</si>
  <si>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</si>
  <si>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</si>
  <si>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</si>
  <si>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</si>
  <si>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</si>
  <si>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</si>
  <si>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</si>
  <si>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</si>
  <si>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</si>
  <si>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</si>
  <si>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</si>
  <si>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</si>
  <si>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</si>
  <si>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</si>
  <si>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</si>
  <si>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</si>
  <si>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</si>
  <si>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</si>
  <si>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</si>
  <si>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</si>
  <si>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</si>
  <si>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</si>
  <si>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</si>
  <si>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</si>
  <si>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</si>
  <si>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</si>
  <si>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</si>
  <si>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</si>
  <si>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</si>
  <si>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</si>
  <si>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</si>
  <si>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</si>
  <si>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</si>
  <si>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</si>
  <si>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</si>
  <si>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</si>
  <si>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</si>
  <si>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</si>
  <si>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</si>
  <si>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</si>
  <si>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</si>
  <si>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</si>
  <si>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</si>
  <si>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</si>
  <si>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</si>
  <si>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</si>
  <si>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</si>
  <si>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</si>
  <si>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</si>
  <si>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</si>
  <si>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</si>
  <si>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</si>
  <si>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</si>
  <si>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</si>
  <si>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</si>
  <si>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</si>
  <si>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</si>
  <si>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</si>
  <si>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</si>
  <si>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</si>
  <si>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</si>
  <si>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</si>
  <si>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</si>
  <si>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</si>
  <si>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</si>
  <si>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</si>
  <si>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</si>
  <si>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</si>
  <si>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</si>
  <si>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</si>
  <si>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</si>
  <si>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</si>
  <si>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</si>
  <si>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</si>
  <si>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</si>
  <si>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</si>
  <si>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</si>
  <si>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</si>
  <si>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</si>
  <si>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</si>
  <si>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</si>
  <si>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</si>
  <si>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</si>
  <si>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</si>
  <si>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</si>
  <si>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</si>
  <si>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</si>
  <si>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</si>
  <si>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</si>
  <si>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</si>
  <si>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</si>
  <si>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</si>
  <si>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</si>
  <si>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</si>
  <si>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</si>
  <si>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</si>
  <si>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</si>
  <si>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</si>
  <si>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</si>
  <si>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</si>
  <si>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</si>
  <si>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</si>
  <si>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</si>
  <si>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</si>
  <si>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</si>
  <si>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</si>
  <si>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</si>
  <si>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</si>
  <si>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</si>
  <si>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</si>
  <si>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</si>
  <si>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</si>
  <si>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</si>
  <si>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</si>
  <si>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</si>
  <si>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</si>
  <si>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</si>
  <si>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</si>
  <si>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</si>
  <si>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</si>
  <si>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</si>
  <si>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</si>
  <si>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</si>
  <si>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</si>
  <si>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</si>
  <si>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</si>
  <si>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</si>
  <si>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</si>
  <si>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</si>
  <si>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</si>
  <si>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</si>
  <si>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</si>
  <si>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</si>
  <si>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</si>
  <si>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</si>
  <si>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</si>
  <si>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</si>
  <si>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</si>
  <si>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</si>
  <si>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</si>
  <si>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</si>
  <si>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</si>
  <si>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</si>
  <si>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</si>
  <si>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</si>
  <si>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</si>
  <si>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</si>
  <si>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</si>
  <si>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</si>
  <si>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</si>
  <si>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</si>
  <si>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</si>
  <si>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</si>
  <si>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</si>
  <si>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</si>
  <si>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</si>
  <si>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</si>
  <si>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</si>
  <si>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</si>
  <si>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</si>
  <si>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</si>
  <si>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</si>
  <si>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</si>
  <si>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</si>
  <si>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</si>
  <si>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</si>
  <si>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</si>
  <si>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</si>
  <si>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</si>
  <si>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</si>
  <si>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</si>
  <si>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</si>
  <si>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</si>
  <si>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</si>
  <si>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</si>
  <si>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</si>
  <si>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</si>
  <si>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</si>
  <si>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</si>
  <si>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</si>
  <si>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</si>
  <si>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</si>
  <si>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</si>
  <si>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</si>
  <si>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</si>
  <si>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</si>
  <si>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</si>
  <si>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</si>
  <si>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</si>
  <si>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</si>
  <si>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</si>
  <si>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</si>
  <si>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</si>
  <si>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</si>
  <si>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</si>
  <si>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</si>
  <si>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</si>
  <si>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</si>
  <si>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</si>
  <si>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</si>
  <si>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</si>
  <si>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</si>
  <si>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</si>
  <si>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</si>
  <si>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</si>
  <si>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</si>
  <si>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</si>
  <si>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</si>
  <si>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</si>
  <si>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</si>
  <si>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</si>
  <si>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</si>
  <si>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</si>
  <si>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</si>
  <si>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</si>
  <si>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</si>
  <si>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</si>
  <si>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</si>
  <si>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</si>
  <si>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</si>
  <si>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</si>
  <si>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</si>
  <si>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</si>
  <si>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</si>
  <si>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</si>
  <si>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</si>
  <si>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</si>
  <si>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</si>
  <si>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</si>
  <si>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</si>
  <si>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</si>
  <si>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</si>
  <si>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</si>
  <si>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</si>
  <si>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</si>
  <si>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</si>
  <si>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</si>
  <si>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</si>
  <si>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</si>
  <si>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</si>
  <si>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</si>
  <si>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</si>
  <si>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</si>
  <si>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</si>
  <si>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</si>
  <si>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</si>
  <si>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</si>
  <si>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</si>
  <si>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</si>
  <si>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</si>
  <si>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</si>
  <si>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</si>
  <si>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</si>
  <si>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</si>
  <si>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</si>
  <si>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</si>
  <si>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</si>
  <si>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</si>
  <si>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</si>
  <si>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</si>
  <si>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</si>
  <si>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</si>
  <si>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</si>
  <si>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</si>
  <si>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</si>
  <si>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</si>
  <si>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</si>
  <si>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</si>
  <si>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</si>
  <si>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</si>
  <si>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</si>
  <si>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</si>
  <si>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</si>
  <si>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</si>
  <si>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</si>
  <si>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</si>
  <si>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</si>
  <si>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</si>
  <si>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</si>
  <si>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</si>
  <si>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</si>
  <si>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</si>
  <si>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</si>
  <si>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</si>
  <si>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</si>
  <si>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</si>
  <si>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</si>
  <si>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</si>
  <si>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</si>
  <si>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</si>
  <si>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</si>
  <si>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</si>
  <si>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</si>
  <si>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</si>
  <si>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</si>
  <si>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</si>
  <si>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</si>
  <si>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</si>
  <si>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</si>
  <si>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</si>
  <si>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</si>
  <si>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</si>
  <si>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</si>
  <si>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</si>
  <si>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</si>
  <si>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</si>
  <si>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</si>
  <si>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</si>
  <si>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</si>
  <si>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</si>
  <si>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</si>
  <si>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</si>
  <si>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</si>
  <si>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</si>
  <si>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</si>
  <si>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</si>
  <si>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</si>
  <si>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</si>
  <si>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</si>
  <si>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</si>
  <si>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</si>
  <si>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</si>
  <si>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</si>
  <si>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</si>
  <si>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</si>
  <si>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</si>
  <si>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</si>
  <si>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</si>
  <si>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</si>
  <si>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</si>
  <si>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</si>
  <si>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</si>
  <si>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</si>
  <si>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</si>
  <si>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</si>
  <si>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</si>
  <si>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</si>
  <si>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</si>
  <si>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</si>
  <si>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</si>
  <si>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</si>
  <si>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</si>
  <si>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</si>
  <si>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</si>
  <si>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</si>
  <si>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</si>
  <si>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</si>
  <si>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</si>
  <si>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</si>
  <si>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</si>
  <si>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</si>
  <si>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</si>
  <si>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</si>
  <si>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</si>
  <si>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</si>
  <si>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</si>
  <si>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</si>
  <si>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</si>
  <si>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</si>
  <si>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</si>
  <si>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</si>
  <si>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</si>
  <si>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</si>
  <si>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</si>
  <si>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</si>
  <si>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</si>
  <si>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</si>
  <si>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</si>
  <si>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</si>
  <si>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</si>
  <si>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</si>
  <si>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</si>
  <si>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</si>
  <si>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</si>
  <si>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</si>
  <si>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</si>
  <si>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</si>
  <si>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</si>
  <si>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</si>
  <si>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</si>
  <si>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</si>
  <si>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</si>
  <si>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</si>
  <si>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</si>
  <si>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</si>
  <si>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</si>
  <si>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</si>
  <si>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</si>
  <si>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</si>
  <si>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</si>
  <si>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</si>
  <si>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</si>
  <si>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</si>
  <si>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</si>
  <si>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</si>
  <si>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</si>
  <si>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</si>
  <si>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</si>
  <si>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</si>
  <si>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</si>
  <si>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</si>
  <si>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</si>
  <si>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</si>
  <si>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</si>
  <si>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</si>
  <si>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</si>
  <si>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</si>
  <si>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</si>
  <si>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</si>
  <si>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</si>
  <si>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</si>
  <si>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</si>
  <si>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</si>
  <si>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</si>
  <si>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</si>
  <si>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</si>
  <si>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</si>
  <si>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</si>
  <si>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</si>
  <si>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</si>
  <si>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</si>
  <si>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</si>
  <si>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</si>
  <si>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</si>
  <si>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</si>
  <si>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</si>
  <si>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</si>
  <si>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</si>
  <si>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</si>
  <si>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</si>
  <si>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</si>
  <si>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</si>
  <si>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</si>
  <si>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</si>
  <si>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</si>
  <si>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</si>
  <si>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</si>
  <si>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</si>
  <si>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</si>
  <si>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</si>
  <si>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</si>
  <si>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</si>
  <si>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</si>
  <si>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</si>
  <si>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</si>
  <si>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</si>
  <si>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</si>
  <si>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</si>
  <si>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</si>
  <si>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</si>
  <si>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</si>
  <si>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</si>
  <si>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</si>
  <si>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</si>
  <si>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</si>
  <si>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</si>
  <si>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</si>
  <si>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</si>
  <si>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</si>
  <si>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</si>
  <si>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</si>
  <si>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</si>
  <si>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</si>
  <si>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</si>
  <si>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</si>
  <si>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</si>
  <si>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</si>
  <si>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</si>
  <si>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</si>
  <si>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</si>
  <si>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</si>
  <si>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</si>
  <si>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</si>
  <si>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</si>
  <si>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</si>
  <si>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</si>
  <si>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</si>
  <si>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</si>
  <si>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</si>
  <si>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</si>
  <si>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</si>
  <si>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</si>
  <si>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</si>
  <si>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</si>
  <si>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</si>
  <si>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</si>
  <si>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</si>
  <si>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</si>
  <si>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</si>
  <si>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</si>
  <si>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</si>
  <si>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</si>
  <si>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</si>
  <si>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</si>
  <si>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</si>
  <si>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</si>
  <si>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</si>
  <si>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</si>
  <si>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</si>
  <si>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</si>
  <si>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</si>
  <si>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</si>
  <si>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</si>
  <si>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</si>
  <si>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</si>
  <si>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</si>
  <si>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</si>
  <si>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</si>
  <si>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</si>
  <si>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</si>
  <si>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</si>
  <si>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</si>
  <si>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</si>
  <si>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</si>
  <si>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</si>
  <si>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</si>
  <si>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</si>
  <si>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</si>
  <si>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</si>
  <si>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</si>
  <si>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</si>
  <si>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</si>
  <si>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</si>
  <si>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</si>
  <si>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</si>
  <si>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</si>
  <si>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</si>
  <si>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</si>
  <si>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</si>
  <si>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</si>
  <si>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</si>
  <si>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</si>
  <si>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</si>
  <si>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</si>
  <si>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</si>
  <si>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</si>
  <si>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</si>
  <si>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</si>
  <si>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</si>
  <si>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</si>
  <si>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</si>
  <si>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</si>
  <si>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</si>
  <si>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</si>
  <si>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</si>
  <si>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</si>
  <si>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</si>
  <si>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</si>
  <si>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</si>
  <si>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</si>
  <si>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</si>
  <si>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</si>
  <si>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</si>
  <si>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</si>
  <si>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</si>
  <si>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</si>
  <si>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</si>
  <si>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</si>
  <si>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</si>
  <si>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</si>
  <si>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</si>
  <si>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</si>
  <si>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</si>
  <si>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</si>
  <si>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</si>
  <si>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</si>
  <si>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</si>
  <si>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</si>
  <si>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</si>
  <si>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</si>
  <si>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</si>
  <si>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</si>
  <si>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</si>
  <si>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</si>
  <si>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</si>
  <si>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</si>
  <si>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</si>
  <si>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</si>
  <si>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</si>
  <si>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</si>
  <si>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</si>
  <si>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</si>
  <si>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</si>
  <si>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</si>
  <si>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</si>
  <si>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</si>
  <si>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</si>
  <si>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</si>
  <si>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</si>
  <si>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</si>
  <si>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</si>
  <si>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</si>
  <si>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</si>
  <si>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</si>
  <si>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</si>
  <si>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</si>
  <si>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</si>
  <si>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</si>
  <si>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</si>
  <si>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</si>
  <si>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</si>
  <si>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</si>
  <si>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</si>
  <si>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</si>
  <si>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</si>
  <si>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</si>
  <si>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</si>
  <si>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</si>
  <si>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</si>
  <si>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</si>
  <si>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</si>
  <si>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</si>
  <si>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</si>
  <si>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</si>
  <si>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</si>
  <si>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</si>
  <si>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</si>
  <si>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</si>
  <si>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</si>
  <si>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</si>
  <si>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</si>
  <si>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</si>
  <si>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</si>
  <si>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</si>
  <si>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</si>
  <si>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</si>
  <si>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</si>
  <si>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</si>
  <si>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</si>
  <si>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</si>
  <si>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</si>
  <si>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</si>
  <si>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</si>
  <si>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</si>
  <si>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</si>
  <si>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</si>
  <si>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</si>
  <si>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</si>
  <si>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</si>
  <si>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</si>
  <si>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</si>
  <si>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</si>
  <si>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</si>
  <si>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</si>
  <si>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</si>
  <si>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</si>
  <si>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</si>
  <si>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</si>
  <si>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</si>
  <si>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</si>
  <si>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</si>
  <si>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</si>
  <si>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</si>
  <si>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</si>
  <si>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</si>
  <si>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</si>
  <si>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</si>
  <si>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</si>
  <si>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</si>
  <si>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</si>
  <si>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</si>
  <si>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</si>
  <si>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</si>
  <si>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</si>
  <si>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</si>
  <si>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</si>
  <si>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</si>
  <si>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</si>
  <si>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</si>
  <si>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</si>
  <si>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</si>
  <si>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</si>
  <si>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</si>
  <si>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</si>
  <si>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</si>
  <si>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</si>
  <si>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</si>
  <si>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</si>
  <si>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</si>
  <si>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</si>
  <si>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</si>
  <si>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</si>
  <si>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</si>
  <si>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</si>
  <si>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</si>
  <si>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</si>
  <si>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</si>
  <si>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</si>
  <si>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</si>
  <si>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</si>
  <si>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</si>
  <si>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</si>
  <si>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</si>
  <si>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</si>
  <si>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</si>
  <si>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</si>
  <si>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</si>
  <si>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</si>
  <si>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</si>
  <si>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</si>
  <si>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</si>
  <si>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</si>
  <si>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</si>
  <si>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</si>
  <si>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</si>
  <si>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</si>
  <si>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</si>
  <si>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</si>
  <si>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</si>
  <si>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</si>
  <si>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</si>
  <si>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</si>
  <si>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</si>
  <si>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</si>
  <si>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</si>
  <si>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</si>
  <si>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</si>
  <si>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</si>
  <si>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</si>
  <si>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</si>
  <si>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</si>
  <si>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</si>
  <si>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</si>
  <si>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</si>
  <si>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</si>
  <si>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</si>
  <si>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</si>
  <si>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</si>
  <si>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</si>
  <si>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</si>
  <si>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</si>
  <si>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</si>
  <si>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</si>
  <si>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</si>
  <si>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</si>
  <si>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</si>
  <si>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</si>
  <si>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</si>
  <si>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</si>
  <si>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</si>
  <si>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</si>
  <si>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</si>
  <si>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</si>
  <si>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</si>
  <si>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</si>
  <si>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</si>
  <si>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</si>
  <si>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</si>
  <si>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</si>
  <si>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</si>
  <si>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</si>
  <si>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</si>
  <si>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</si>
  <si>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</si>
  <si>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</si>
  <si>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</si>
  <si>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</si>
  <si>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</si>
  <si>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</si>
  <si>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</si>
  <si>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</si>
  <si>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</si>
  <si>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</si>
  <si>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</si>
  <si>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</si>
  <si>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</si>
  <si>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</si>
  <si>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</si>
  <si>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</si>
  <si>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</si>
  <si>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</si>
  <si>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</si>
  <si>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</si>
  <si>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</si>
  <si>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</si>
  <si>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</si>
  <si>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</si>
  <si>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</si>
  <si>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</si>
  <si>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</si>
  <si>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</si>
  <si>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</si>
  <si>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</si>
  <si>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</si>
  <si>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</si>
  <si>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</si>
  <si>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</si>
  <si>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</si>
  <si>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</si>
  <si>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</si>
  <si>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</si>
  <si>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</si>
  <si>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</si>
  <si>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</si>
  <si>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</si>
  <si>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</si>
  <si>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</si>
  <si>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</si>
  <si>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</si>
  <si>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</si>
  <si>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</si>
  <si>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</si>
  <si>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</si>
  <si>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</si>
  <si>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</si>
  <si>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</si>
  <si>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</si>
  <si>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</si>
  <si>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</si>
  <si>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</si>
  <si>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</si>
  <si>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</si>
  <si>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</si>
  <si>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</si>
  <si>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</si>
  <si>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</si>
  <si>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</si>
  <si>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</si>
  <si>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</si>
  <si>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</si>
  <si>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</si>
  <si>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</si>
  <si>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</si>
  <si>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</si>
  <si>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</si>
  <si>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</si>
  <si>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</si>
  <si>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</si>
  <si>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</si>
  <si>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</si>
  <si>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</si>
  <si>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</si>
  <si>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</si>
  <si>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</si>
  <si>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</si>
  <si>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</si>
  <si>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</si>
  <si>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</si>
  <si>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</si>
  <si>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</si>
  <si>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</si>
  <si>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</si>
  <si>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</si>
  <si>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</si>
  <si>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</si>
  <si>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</si>
  <si>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</si>
  <si>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</si>
  <si>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</si>
  <si>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</si>
  <si>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</si>
  <si>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</si>
  <si>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</si>
  <si>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</si>
  <si>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</si>
  <si>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</si>
  <si>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</si>
  <si>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</si>
  <si>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</si>
  <si>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</si>
  <si>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</si>
  <si>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</si>
  <si>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</si>
  <si>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</si>
  <si>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</si>
  <si>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</si>
  <si>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</si>
  <si>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</si>
  <si>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</si>
  <si>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</si>
  <si>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</si>
  <si>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</si>
  <si>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</si>
  <si>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</si>
  <si>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</si>
  <si>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</si>
  <si>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</si>
  <si>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</si>
  <si>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</si>
  <si>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</si>
  <si>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</si>
  <si>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</si>
  <si>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</si>
  <si>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</si>
  <si>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</si>
  <si>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</si>
  <si>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</si>
  <si>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</si>
  <si>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</si>
  <si>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</si>
  <si>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</si>
  <si>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</si>
  <si>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</si>
  <si>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</si>
  <si>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</si>
  <si>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</si>
  <si>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</si>
  <si>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</si>
  <si>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</si>
  <si>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</si>
  <si>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</si>
  <si>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</si>
  <si>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</si>
  <si>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</si>
  <si>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</si>
  <si>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</si>
  <si>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</si>
  <si>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</si>
  <si>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</si>
  <si>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</si>
  <si>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</si>
  <si>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</si>
  <si>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</si>
  <si>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</si>
  <si>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</si>
  <si>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</si>
  <si>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</si>
  <si>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</si>
  <si>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</si>
  <si>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</si>
  <si>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</si>
  <si>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</si>
  <si>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</si>
  <si>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</si>
  <si>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</si>
  <si>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</si>
  <si>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</si>
  <si>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</si>
  <si>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</si>
  <si>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</si>
  <si>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</si>
  <si>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</si>
  <si>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</si>
  <si>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</si>
  <si>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</si>
  <si>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</si>
  <si>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</si>
  <si>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</si>
  <si>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</si>
  <si>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</si>
  <si>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</si>
  <si>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</si>
  <si>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</si>
  <si>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</si>
  <si>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</si>
  <si>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</si>
  <si>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</si>
  <si>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</si>
  <si>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</si>
  <si>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</si>
  <si>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</si>
  <si>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</si>
  <si>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</si>
  <si>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</si>
  <si>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</si>
  <si>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</si>
  <si>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</si>
  <si>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</si>
  <si>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</si>
  <si>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</si>
  <si>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</si>
  <si>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</si>
  <si>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</si>
  <si>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</si>
  <si>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</si>
  <si>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</si>
  <si>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</si>
  <si>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</si>
  <si>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</si>
  <si>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</si>
  <si>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</si>
  <si>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</si>
  <si>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</si>
  <si>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</si>
  <si>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</si>
  <si>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</si>
  <si>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</si>
  <si>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</si>
  <si>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</si>
  <si>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</si>
  <si>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</si>
  <si>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</si>
  <si>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</si>
  <si>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</si>
  <si>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</si>
  <si>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</si>
  <si>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</si>
  <si>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</si>
  <si>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</si>
  <si>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</si>
  <si>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</si>
  <si>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</si>
  <si>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</si>
  <si>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</si>
  <si>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</si>
  <si>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</si>
  <si>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</si>
  <si>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</si>
  <si>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</si>
  <si>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</si>
  <si>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</si>
  <si>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</si>
  <si>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</si>
  <si>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</si>
  <si>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</si>
  <si>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</si>
  <si>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</si>
  <si>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</si>
  <si>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</si>
  <si>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</si>
  <si>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</si>
  <si>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</si>
  <si>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</si>
  <si>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</si>
  <si>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</si>
  <si>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</si>
  <si>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</si>
  <si>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</si>
  <si>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</si>
  <si>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</si>
  <si>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</si>
  <si>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</si>
  <si>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</si>
  <si>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</si>
  <si>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</si>
  <si>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</si>
  <si>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</si>
  <si>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</si>
  <si>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</si>
  <si>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</si>
  <si>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</si>
  <si>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</si>
  <si>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</si>
  <si>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</si>
  <si>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</si>
  <si>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</si>
  <si>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</si>
  <si>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</si>
  <si>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</si>
  <si>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</si>
  <si>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</si>
  <si>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</si>
  <si>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</si>
  <si>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</si>
  <si>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</si>
  <si>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</si>
  <si>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</si>
  <si>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</si>
  <si>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</si>
  <si>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</si>
  <si>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</si>
  <si>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</si>
  <si>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</si>
  <si>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</si>
  <si>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</si>
  <si>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</si>
  <si>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</si>
  <si>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</si>
  <si>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</si>
  <si>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</si>
  <si>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</si>
  <si>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</si>
  <si>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</si>
  <si>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</si>
  <si>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</si>
  <si>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</si>
  <si>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</si>
  <si>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</si>
  <si>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</si>
  <si>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</si>
  <si>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</si>
  <si>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</si>
  <si>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</si>
  <si>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</si>
  <si>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</si>
  <si>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</si>
  <si>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</si>
  <si>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</si>
  <si>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</si>
  <si>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</si>
  <si>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</si>
  <si>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</si>
  <si>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</si>
  <si>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</si>
  <si>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</si>
  <si>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</si>
  <si>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</si>
  <si>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</si>
  <si>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</si>
  <si>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</si>
  <si>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</si>
  <si>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</si>
  <si>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</si>
  <si>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</si>
  <si>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</si>
  <si>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</si>
  <si>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</si>
  <si>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</si>
  <si>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</si>
  <si>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</si>
  <si>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</si>
  <si>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</si>
  <si>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</si>
  <si>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</si>
  <si>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</si>
  <si>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</si>
  <si>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</si>
  <si>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</si>
  <si>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</si>
  <si>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</si>
  <si>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</si>
  <si>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</si>
  <si>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</si>
  <si>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</si>
  <si>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</si>
  <si>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</si>
  <si>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</si>
  <si>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</si>
  <si>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</si>
  <si>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</si>
  <si>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</si>
  <si>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</si>
  <si>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</si>
  <si>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</si>
  <si>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</si>
  <si>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</si>
  <si>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</si>
  <si>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</si>
  <si>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</si>
  <si>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</si>
  <si>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</si>
  <si>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</si>
  <si>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</si>
  <si>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</si>
  <si>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</si>
  <si>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</si>
  <si>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</si>
  <si>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</si>
  <si>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</si>
  <si>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</si>
  <si>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</si>
  <si>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</si>
  <si>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</si>
  <si>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</si>
  <si>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</si>
  <si>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</si>
  <si>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</si>
  <si>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</si>
  <si>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</si>
  <si>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</si>
  <si>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</si>
  <si>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</si>
  <si>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</si>
  <si>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</si>
  <si>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</si>
  <si>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</si>
  <si>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</si>
  <si>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</si>
  <si>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</si>
  <si>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</si>
  <si>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</si>
  <si>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</si>
  <si>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</si>
  <si>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</si>
  <si>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</si>
  <si>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</si>
  <si>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</si>
  <si>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</si>
  <si>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</si>
  <si>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</si>
  <si>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</si>
  <si>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</si>
  <si>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</si>
  <si>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</si>
  <si>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</si>
  <si>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</si>
  <si>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</si>
  <si>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</si>
  <si>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</si>
  <si>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</si>
  <si>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</si>
  <si>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</si>
  <si>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</si>
  <si>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</si>
  <si>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</si>
  <si>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</si>
  <si>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</si>
  <si>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</si>
  <si>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</si>
  <si>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</si>
  <si>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</si>
  <si>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</si>
  <si>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</si>
  <si>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</si>
  <si>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</si>
  <si>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</si>
  <si>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</si>
  <si>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</si>
  <si>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</si>
  <si>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</si>
  <si>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</si>
  <si>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</si>
  <si>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</si>
  <si>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</si>
  <si>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</si>
  <si>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</si>
  <si>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</si>
  <si>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</si>
  <si>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</si>
  <si>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</si>
  <si>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</si>
  <si>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</si>
  <si>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</si>
  <si>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</si>
  <si>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</si>
  <si>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</si>
  <si>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</si>
  <si>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</si>
  <si>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</si>
  <si>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</si>
  <si>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</si>
  <si>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</si>
  <si>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</si>
  <si>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</si>
  <si>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</si>
  <si>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</si>
  <si>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</si>
  <si>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</si>
  <si>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</si>
  <si>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</si>
  <si>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</si>
  <si>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</si>
  <si>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</si>
  <si>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</si>
  <si>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</si>
  <si>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</si>
  <si>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</si>
  <si>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</si>
  <si>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</si>
  <si>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</si>
  <si>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</si>
  <si>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</si>
  <si>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</si>
  <si>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</si>
  <si>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</si>
  <si>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</si>
  <si>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</si>
  <si>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</si>
  <si>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</si>
  <si>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</si>
  <si>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</si>
  <si>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</si>
  <si>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</si>
  <si>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</si>
  <si>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</si>
  <si>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</si>
  <si>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</si>
  <si>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</si>
  <si>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</si>
  <si>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</si>
  <si>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</si>
  <si>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</si>
  <si>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</si>
  <si>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</si>
  <si>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</si>
  <si>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</si>
  <si>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</si>
  <si>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</si>
  <si>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</si>
  <si>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</si>
  <si>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</si>
  <si>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</si>
  <si>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</si>
  <si>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</si>
  <si>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</si>
  <si>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</si>
  <si>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</si>
  <si>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</si>
  <si>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</si>
  <si>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</si>
  <si>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</si>
  <si>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</si>
  <si>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</si>
  <si>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</si>
  <si>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</si>
  <si>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</si>
  <si>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</si>
  <si>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</si>
  <si>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</si>
  <si>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</si>
  <si>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</si>
  <si>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</si>
  <si>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</si>
  <si>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</si>
  <si>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</si>
  <si>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</si>
  <si>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</si>
  <si>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</si>
  <si>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</si>
  <si>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</si>
  <si>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</si>
  <si>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</si>
  <si>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</si>
  <si>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</si>
  <si>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</si>
  <si>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</si>
  <si>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</si>
  <si>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</si>
  <si>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</si>
  <si>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</si>
  <si>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</si>
  <si>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</si>
  <si>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</si>
  <si>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</si>
  <si>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</si>
  <si>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</si>
  <si>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</si>
  <si>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</si>
  <si>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</si>
  <si>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</si>
  <si>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</si>
  <si>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</si>
  <si>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</si>
  <si>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</si>
  <si>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</si>
  <si>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</si>
  <si>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</si>
  <si>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</si>
  <si>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</si>
  <si>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</si>
  <si>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</si>
  <si>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</si>
  <si>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</si>
  <si>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</si>
  <si>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</si>
  <si>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</si>
  <si>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</si>
  <si>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</si>
  <si>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</si>
  <si>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</si>
  <si>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</si>
  <si>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</si>
  <si>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</si>
  <si>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</si>
  <si>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</si>
  <si>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</si>
  <si>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</si>
  <si>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</si>
  <si>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</si>
  <si>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</si>
  <si>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</si>
  <si>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</si>
  <si>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</si>
  <si>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</si>
  <si>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</si>
  <si>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</si>
  <si>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</si>
  <si>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</si>
  <si>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</si>
  <si>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</si>
  <si>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</si>
  <si>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</si>
  <si>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</si>
  <si>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</si>
  <si>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</si>
  <si>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</si>
  <si>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</si>
  <si>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</si>
  <si>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</si>
  <si>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</si>
  <si>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</si>
  <si>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</si>
  <si>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</si>
  <si>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</si>
  <si>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</si>
  <si>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</si>
  <si>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</si>
  <si>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</si>
  <si>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</si>
  <si>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</si>
  <si>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</si>
  <si>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</si>
  <si>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</si>
  <si>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</si>
  <si>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</si>
  <si>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</si>
  <si>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</si>
  <si>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</si>
  <si>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</si>
  <si>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</si>
  <si>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</si>
  <si>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</si>
  <si>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</si>
  <si>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</si>
  <si>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</si>
  <si>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</si>
  <si>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</si>
  <si>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</si>
  <si>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</si>
  <si>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</si>
  <si>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</si>
  <si>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</si>
  <si>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</si>
  <si>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</si>
  <si>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</si>
  <si>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</si>
  <si>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</si>
  <si>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</si>
  <si>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</si>
  <si>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</si>
  <si>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</si>
  <si>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</si>
  <si>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</si>
  <si>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</si>
  <si>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</si>
  <si>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</si>
  <si>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</si>
  <si>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</si>
  <si>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</si>
  <si>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</si>
  <si>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</si>
  <si>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</si>
  <si>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</si>
  <si>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</si>
  <si>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</si>
  <si>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</si>
  <si>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</si>
  <si>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</si>
  <si>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</si>
  <si>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</si>
  <si>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</si>
  <si>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</si>
  <si>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</si>
  <si>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</si>
  <si>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</si>
  <si>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</si>
  <si>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</si>
  <si>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</si>
  <si>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</si>
  <si>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</si>
  <si>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</si>
  <si>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</si>
  <si>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</si>
  <si>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</si>
  <si>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</si>
  <si>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</si>
  <si>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</si>
  <si>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</si>
  <si>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</si>
  <si>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</si>
  <si>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</si>
  <si>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</si>
  <si>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</si>
  <si>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</si>
  <si>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</si>
  <si>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</si>
  <si>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</si>
  <si>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</si>
  <si>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</si>
  <si>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</si>
  <si>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</si>
  <si>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</si>
  <si>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</si>
  <si>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</si>
  <si>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</si>
  <si>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</si>
  <si>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</si>
  <si>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</si>
  <si>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</si>
  <si>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</si>
  <si>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</si>
  <si>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</si>
  <si>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</si>
  <si>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</si>
  <si>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</si>
  <si>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</si>
  <si>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</si>
  <si>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</si>
  <si>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</si>
  <si>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</si>
  <si>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</si>
  <si>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</si>
  <si>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</si>
  <si>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</si>
  <si>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</si>
  <si>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</si>
  <si>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</si>
  <si>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</si>
  <si>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</si>
  <si>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</si>
  <si>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</si>
  <si>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</si>
  <si>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</si>
  <si>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</si>
  <si>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</si>
  <si>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</si>
  <si>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</si>
  <si>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</si>
  <si>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</si>
  <si>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</si>
  <si>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</si>
  <si>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</si>
  <si>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</si>
  <si>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</si>
  <si>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</si>
  <si>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</si>
  <si>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</si>
  <si>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</si>
  <si>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</si>
  <si>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</si>
  <si>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</si>
  <si>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</si>
  <si>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</si>
  <si>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</si>
  <si>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</si>
  <si>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</si>
  <si>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</si>
  <si>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</si>
  <si>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</si>
  <si>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</si>
  <si>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</si>
  <si>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</si>
  <si>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</si>
  <si>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</si>
  <si>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</si>
  <si>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</si>
  <si>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</si>
  <si>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</si>
  <si>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</si>
  <si>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</si>
  <si>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</si>
  <si>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</si>
  <si>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</si>
  <si>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</si>
  <si>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</si>
  <si>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</si>
  <si>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</si>
  <si>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</si>
  <si>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</si>
  <si>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</si>
  <si>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</si>
  <si>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</si>
  <si>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</si>
  <si>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</si>
  <si>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</si>
  <si>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</si>
  <si>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</si>
  <si>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</si>
  <si>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</si>
  <si>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</si>
  <si>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</si>
  <si>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</si>
  <si>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</si>
  <si>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</si>
  <si>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</si>
  <si>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</si>
  <si>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</si>
  <si>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</si>
  <si>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</si>
  <si>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</si>
  <si>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</si>
  <si>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</si>
  <si>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</si>
  <si>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</si>
  <si>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</si>
  <si>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</si>
  <si>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</si>
  <si>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</si>
  <si>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</si>
  <si>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</si>
  <si>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</si>
  <si>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</si>
  <si>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</si>
  <si>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</si>
  <si>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</si>
  <si>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</si>
  <si>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</si>
  <si>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</si>
  <si>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</si>
  <si>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</si>
  <si>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</si>
  <si>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</si>
  <si>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</si>
  <si>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</si>
  <si>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</si>
  <si>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</si>
  <si>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</si>
  <si>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</si>
  <si>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</si>
  <si>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</si>
  <si>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</si>
  <si>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</si>
  <si>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</si>
  <si>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</si>
  <si>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</si>
  <si>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</si>
  <si>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</si>
  <si>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</si>
  <si>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</si>
  <si>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</si>
  <si>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</si>
  <si>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</si>
  <si>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</si>
  <si>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</si>
  <si>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</si>
  <si>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</si>
  <si>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</si>
  <si>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</si>
  <si>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</si>
  <si>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</si>
  <si>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</si>
  <si>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</si>
  <si>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</si>
  <si>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</si>
  <si>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</si>
  <si>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</si>
  <si>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</si>
  <si>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</si>
  <si>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</si>
  <si>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</si>
  <si>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</si>
  <si>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</si>
  <si>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</si>
  <si>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</si>
  <si>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</si>
  <si>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</si>
  <si>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</si>
  <si>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</si>
  <si>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</si>
  <si>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</si>
  <si>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</si>
  <si>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</si>
  <si>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</si>
  <si>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</si>
  <si>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</si>
  <si>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</si>
  <si>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</si>
  <si>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</si>
  <si>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</si>
  <si>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</si>
  <si>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</si>
  <si>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</si>
  <si>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</si>
  <si>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</si>
  <si>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</si>
  <si>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</si>
  <si>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</si>
  <si>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</si>
  <si>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</si>
  <si>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</si>
  <si>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</si>
  <si>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</si>
  <si>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</si>
  <si>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</si>
  <si>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</si>
  <si>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</si>
  <si>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</si>
  <si>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</si>
  <si>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</si>
  <si>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</si>
  <si>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</si>
  <si>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</si>
  <si>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</si>
  <si>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</si>
  <si>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</si>
  <si>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</si>
  <si>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</si>
  <si>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</si>
  <si>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</si>
  <si>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</si>
  <si>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</si>
  <si>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</si>
  <si>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</si>
  <si>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</si>
  <si>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</si>
  <si>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</si>
  <si>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</si>
  <si>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</si>
  <si>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</si>
  <si>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</si>
  <si>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</si>
  <si>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</si>
  <si>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</si>
  <si>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</si>
  <si>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</si>
  <si>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</si>
  <si>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</si>
  <si>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</si>
  <si>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</si>
  <si>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</si>
  <si>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</si>
  <si>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</si>
  <si>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</si>
  <si>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</si>
  <si>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</si>
  <si>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</si>
  <si>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</si>
  <si>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</si>
  <si>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</si>
  <si>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</si>
  <si>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</si>
  <si>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</si>
  <si>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</si>
  <si>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</si>
  <si>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</si>
  <si>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</si>
  <si>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</si>
  <si>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</si>
  <si>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</si>
  <si>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</si>
  <si>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</si>
  <si>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</si>
  <si>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</si>
  <si>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</si>
  <si>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</si>
  <si>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</si>
  <si>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</si>
  <si>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</si>
  <si>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</si>
  <si>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</si>
  <si>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</si>
  <si>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</si>
  <si>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</si>
  <si>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</si>
  <si>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</si>
  <si>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</si>
  <si>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</si>
  <si>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</si>
  <si>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</si>
  <si>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</si>
  <si>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</si>
  <si>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</si>
  <si>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</si>
  <si>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</si>
  <si>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</si>
  <si>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</si>
  <si>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</si>
  <si>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</si>
  <si>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</si>
  <si>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</si>
  <si>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</si>
  <si>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</si>
  <si>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</si>
  <si>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</si>
  <si>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</si>
  <si>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</si>
  <si>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</si>
  <si>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</si>
  <si>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</si>
  <si>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</si>
  <si>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</si>
  <si>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</si>
  <si>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</si>
  <si>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</si>
  <si>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</si>
  <si>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</si>
  <si>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</si>
  <si>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</si>
  <si>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</si>
  <si>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</si>
  <si>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</si>
  <si>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</si>
  <si>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</si>
  <si>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</si>
  <si>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</si>
  <si>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</si>
  <si>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</si>
  <si>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</si>
  <si>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</si>
  <si>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</si>
  <si>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</si>
  <si>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</si>
  <si>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</si>
  <si>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</si>
  <si>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</si>
  <si>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</si>
  <si>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</si>
  <si>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</si>
  <si>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</si>
  <si>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</si>
  <si>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</si>
  <si>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</si>
  <si>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</si>
  <si>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</si>
  <si>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</si>
  <si>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</si>
  <si>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</si>
  <si>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</si>
  <si>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</si>
  <si>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</si>
  <si>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</si>
  <si>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</si>
  <si>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</si>
  <si>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</si>
  <si>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</si>
  <si>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</si>
  <si>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</si>
  <si>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</si>
  <si>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</si>
  <si>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</si>
  <si>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</si>
  <si>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</si>
  <si>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</si>
  <si>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</si>
  <si>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</si>
  <si>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</si>
  <si>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</si>
  <si>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</si>
  <si>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</si>
  <si>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</si>
  <si>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</si>
  <si>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</si>
  <si>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</si>
  <si>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</si>
  <si>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</si>
  <si>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</si>
  <si>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</si>
  <si>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</si>
  <si>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</si>
  <si>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</si>
  <si>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</si>
  <si>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</si>
  <si>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</si>
  <si>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</si>
  <si>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</si>
  <si>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</si>
  <si>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</si>
  <si>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</si>
  <si>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</si>
  <si>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</si>
  <si>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</si>
  <si>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</si>
  <si>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</si>
  <si>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</si>
  <si>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</si>
  <si>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</si>
  <si>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</si>
  <si>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</si>
  <si>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</si>
  <si>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</si>
  <si>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</si>
  <si>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</si>
  <si>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</si>
  <si>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</si>
  <si>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</si>
  <si>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</si>
  <si>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</si>
  <si>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</si>
  <si>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</si>
  <si>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</si>
  <si>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</si>
  <si>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</si>
  <si>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</si>
  <si>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</si>
  <si>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</si>
  <si>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</si>
  <si>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</si>
  <si>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</si>
  <si>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</si>
  <si>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</si>
  <si>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</si>
  <si>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</si>
  <si>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</si>
  <si>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</si>
  <si>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</si>
  <si>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</si>
  <si>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</si>
  <si>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</si>
  <si>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</si>
  <si>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</si>
  <si>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</si>
  <si>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</si>
  <si>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</si>
  <si>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</si>
  <si>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</si>
  <si>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</si>
  <si>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</si>
  <si>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</si>
  <si>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</si>
  <si>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</si>
  <si>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</si>
  <si>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</si>
  <si>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</si>
  <si>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</si>
  <si>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</si>
  <si>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</si>
  <si>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</si>
  <si>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</si>
  <si>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</si>
  <si>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</si>
  <si>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</si>
  <si>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</si>
  <si>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</si>
  <si>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</si>
  <si>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</si>
  <si>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</si>
  <si>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</si>
  <si>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</si>
  <si>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</si>
  <si>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</si>
  <si>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</si>
  <si>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</si>
  <si>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</si>
  <si>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</si>
  <si>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</si>
  <si>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</si>
  <si>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</si>
  <si>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</si>
  <si>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</si>
  <si>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</si>
  <si>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</si>
  <si>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</si>
  <si>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</si>
  <si>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</si>
  <si>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</si>
  <si>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</si>
  <si>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</si>
  <si>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</si>
  <si>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</si>
  <si>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</si>
  <si>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</si>
  <si>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</si>
  <si>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</si>
  <si>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</si>
  <si>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</si>
  <si>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</si>
  <si>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</si>
  <si>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</si>
  <si>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</si>
  <si>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</si>
  <si>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</si>
  <si>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</si>
  <si>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</si>
  <si>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</si>
  <si>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</si>
  <si>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</si>
  <si>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</si>
  <si>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</si>
  <si>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</si>
  <si>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</si>
  <si>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</si>
  <si>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</si>
  <si>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</si>
  <si>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</si>
  <si>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</si>
  <si>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</si>
  <si>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</si>
  <si>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</si>
  <si>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</si>
  <si>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</si>
  <si>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</si>
  <si>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</si>
  <si>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</si>
  <si>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</si>
  <si>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</si>
  <si>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</si>
  <si>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</si>
  <si>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</si>
  <si>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</si>
  <si>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</si>
  <si>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</si>
  <si>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</si>
  <si>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</si>
  <si>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</si>
  <si>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</si>
  <si>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</si>
  <si>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</si>
  <si>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</si>
  <si>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</si>
  <si>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</si>
  <si>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</si>
  <si>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</si>
  <si>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</si>
  <si>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</si>
  <si>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</si>
  <si>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</si>
  <si>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</si>
  <si>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</si>
  <si>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</si>
  <si>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</si>
  <si>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</si>
  <si>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</si>
  <si>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</si>
  <si>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</si>
  <si>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</si>
  <si>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</si>
  <si>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</si>
  <si>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</si>
  <si>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</si>
  <si>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</si>
  <si>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</si>
  <si>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</si>
  <si>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</si>
  <si>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</si>
  <si>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</si>
  <si>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</si>
  <si>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</si>
  <si>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</si>
  <si>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</si>
  <si>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</si>
  <si>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</si>
  <si>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</si>
  <si>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</si>
  <si>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</si>
  <si>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</si>
  <si>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</si>
  <si>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</si>
  <si>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</si>
  <si>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</si>
  <si>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</si>
  <si>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</si>
  <si>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</si>
  <si>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</si>
  <si>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</si>
  <si>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</si>
  <si>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</si>
  <si>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</si>
  <si>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</si>
  <si>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</si>
  <si>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</si>
  <si>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</si>
  <si>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</si>
  <si>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</si>
  <si>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</si>
  <si>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</si>
  <si>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</si>
  <si>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</si>
  <si>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</si>
  <si>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</si>
  <si>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</si>
  <si>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</si>
  <si>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</si>
  <si>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</si>
  <si>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</si>
  <si>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</si>
  <si>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</si>
  <si>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</si>
  <si>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</si>
  <si>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</si>
  <si>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</si>
  <si>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</si>
  <si>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</si>
  <si>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</si>
  <si>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</si>
  <si>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</si>
  <si>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</si>
  <si>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</si>
  <si>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</si>
  <si>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</si>
  <si>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</si>
  <si>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</si>
  <si>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</si>
  <si>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</si>
  <si>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</si>
  <si>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</si>
  <si>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</si>
  <si>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</si>
  <si>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</si>
  <si>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</si>
  <si>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</si>
  <si>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</si>
  <si>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</si>
  <si>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</si>
  <si>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</si>
  <si>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</si>
  <si>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</si>
  <si>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</si>
  <si>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</si>
  <si>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</si>
  <si>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</si>
  <si>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</si>
  <si>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</si>
  <si>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</si>
  <si>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</si>
  <si>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</si>
  <si>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</si>
  <si>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</si>
  <si>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</si>
  <si>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</si>
  <si>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</si>
  <si>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</si>
  <si>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</si>
  <si>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</si>
  <si>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</si>
  <si>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</si>
  <si>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</si>
  <si>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</si>
  <si>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</si>
  <si>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</si>
  <si>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</si>
  <si>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</si>
  <si>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</si>
  <si>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</si>
  <si>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</si>
  <si>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</si>
  <si>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</si>
  <si>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</si>
  <si>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</si>
  <si>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</si>
  <si>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</si>
  <si>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</si>
  <si>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</si>
  <si>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</si>
  <si>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</si>
  <si>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</si>
  <si>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</si>
  <si>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</si>
  <si>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</si>
  <si>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</si>
  <si>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</si>
  <si>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</si>
  <si>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</si>
  <si>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</si>
  <si>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</si>
  <si>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</si>
  <si>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</si>
  <si>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</si>
  <si>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</si>
  <si>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</si>
  <si>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</si>
  <si>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</si>
  <si>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</si>
  <si>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</si>
  <si>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</si>
  <si>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</si>
  <si>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</si>
  <si>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</si>
  <si>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</si>
  <si>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</si>
  <si>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</si>
  <si>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</si>
  <si>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</si>
  <si>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</si>
  <si>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</si>
  <si>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</si>
  <si>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</si>
  <si>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</si>
  <si>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</si>
  <si>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</si>
  <si>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</si>
  <si>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</si>
  <si>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</si>
  <si>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</si>
  <si>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</si>
  <si>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</si>
  <si>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</si>
  <si>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</si>
  <si>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</si>
  <si>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</si>
  <si>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</si>
  <si>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</si>
  <si>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</si>
  <si>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</si>
  <si>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</si>
  <si>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</si>
  <si>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</si>
  <si>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</si>
  <si>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</si>
  <si>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</si>
  <si>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</si>
  <si>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</si>
  <si>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</si>
  <si>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</si>
  <si>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</si>
  <si>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</si>
  <si>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</si>
  <si>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</si>
  <si>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</si>
  <si>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</si>
  <si>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</si>
  <si>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</si>
  <si>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</si>
  <si>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</si>
  <si>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</si>
  <si>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</si>
  <si>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</si>
  <si>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</si>
  <si>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</si>
  <si>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</si>
  <si>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</si>
  <si>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</si>
  <si>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</si>
  <si>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</si>
  <si>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</si>
  <si>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</si>
  <si>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</si>
  <si>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</si>
  <si>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</si>
  <si>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</si>
  <si>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</si>
  <si>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</si>
  <si>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</si>
  <si>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</si>
  <si>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</si>
  <si>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</si>
  <si>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</si>
  <si>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</si>
  <si>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</si>
  <si>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</si>
  <si>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</si>
  <si>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</si>
  <si>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</si>
  <si>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</si>
  <si>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</si>
  <si>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</si>
  <si>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</si>
  <si>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</si>
  <si>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</si>
  <si>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</si>
  <si>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</si>
  <si>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</si>
  <si>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</si>
  <si>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</si>
  <si>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</si>
  <si>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</si>
  <si>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</si>
  <si>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</si>
  <si>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</si>
  <si>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</si>
  <si>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</si>
  <si>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</si>
  <si>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</si>
  <si>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</si>
  <si>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</si>
  <si>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</si>
  <si>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</si>
  <si>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</si>
  <si>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</si>
  <si>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</si>
  <si>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</si>
  <si>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</si>
  <si>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</si>
  <si>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</si>
  <si>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</si>
  <si>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</si>
  <si>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</si>
  <si>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</si>
  <si>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</si>
  <si>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</si>
  <si>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</si>
  <si>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</si>
  <si>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</si>
  <si>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</si>
  <si>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</si>
  <si>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</si>
  <si>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</si>
  <si>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</si>
  <si>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</si>
  <si>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</si>
  <si>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</si>
  <si>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</si>
  <si>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</si>
  <si>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</si>
  <si>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</si>
  <si>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</si>
  <si>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</si>
  <si>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</si>
  <si>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</si>
  <si>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</si>
  <si>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</si>
  <si>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</si>
  <si>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</si>
  <si>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</si>
  <si>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</si>
  <si>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</si>
  <si>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</si>
  <si>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</si>
  <si>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</si>
  <si>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</si>
  <si>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</si>
  <si>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</si>
  <si>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</si>
  <si>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</si>
  <si>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</si>
  <si>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</si>
  <si>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</si>
  <si>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</si>
  <si>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</si>
  <si>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</si>
  <si>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</si>
  <si>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</si>
  <si>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</si>
  <si>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</si>
  <si>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</si>
  <si>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</si>
  <si>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</si>
  <si>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</si>
  <si>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</si>
  <si>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</si>
  <si>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</si>
  <si>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</si>
  <si>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</si>
  <si>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</si>
  <si>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</si>
  <si>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</si>
  <si>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</si>
  <si>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</si>
  <si>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</si>
  <si>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</si>
  <si>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</si>
  <si>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</si>
  <si>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</si>
  <si>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</si>
  <si>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</si>
  <si>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</si>
  <si>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</si>
  <si>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</si>
  <si>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</si>
  <si>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</si>
  <si>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</si>
  <si>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</si>
  <si>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</si>
  <si>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</si>
  <si>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</si>
  <si>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</si>
  <si>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</si>
  <si>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</si>
  <si>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</si>
  <si>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</si>
  <si>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</si>
  <si>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</si>
  <si>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</si>
  <si>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</si>
  <si>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</si>
  <si>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</si>
  <si>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</si>
  <si>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</si>
  <si>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</si>
  <si>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</si>
  <si>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</si>
  <si>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</si>
  <si>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</si>
  <si>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</si>
  <si>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</si>
  <si>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</si>
  <si>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</si>
  <si>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</si>
  <si>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</si>
  <si>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</si>
  <si>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</si>
  <si>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</si>
  <si>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</si>
  <si>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</si>
  <si>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</si>
  <si>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</si>
  <si>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</si>
  <si>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</si>
  <si>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</si>
  <si>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</si>
  <si>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</si>
  <si>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</si>
  <si>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</si>
  <si>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</si>
  <si>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</si>
  <si>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</si>
  <si>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</si>
  <si>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</si>
  <si>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</si>
  <si>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</si>
  <si>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</si>
  <si>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</si>
  <si>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</si>
  <si>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</si>
  <si>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</si>
  <si>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</si>
  <si>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</si>
  <si>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</si>
  <si>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</si>
  <si>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</si>
  <si>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</si>
  <si>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</si>
  <si>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</si>
  <si>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</si>
  <si>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</si>
  <si>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</si>
  <si>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</si>
  <si>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</si>
  <si>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</si>
  <si>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</si>
  <si>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</si>
  <si>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</si>
  <si>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</si>
  <si>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</si>
  <si>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</si>
  <si>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</si>
  <si>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</si>
  <si>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</si>
  <si>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</si>
  <si>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</si>
  <si>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</si>
  <si>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</si>
  <si>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</si>
  <si>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</si>
  <si>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</si>
  <si>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</si>
  <si>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</si>
  <si>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</si>
  <si>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</si>
  <si>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</si>
  <si>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</si>
  <si>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</si>
  <si>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</si>
  <si>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</si>
  <si>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</si>
  <si>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</si>
  <si>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</si>
  <si>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</si>
  <si>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</si>
  <si>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</si>
  <si>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</si>
  <si>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</si>
  <si>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</si>
  <si>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</si>
  <si>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</si>
  <si>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</si>
  <si>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</si>
  <si>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</si>
  <si>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</si>
  <si>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</si>
  <si>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</si>
  <si>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</si>
  <si>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</si>
  <si>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</si>
  <si>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</si>
  <si>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</si>
  <si>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</si>
  <si>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</si>
  <si>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</si>
  <si>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</si>
  <si>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</si>
  <si>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</si>
  <si>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</si>
  <si>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</si>
  <si>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</si>
  <si>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</si>
  <si>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</si>
  <si>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</si>
  <si>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</si>
  <si>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</si>
  <si>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</si>
  <si>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</si>
  <si>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</si>
  <si>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</si>
  <si>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</si>
  <si>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</si>
  <si>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</si>
  <si>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</si>
  <si>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</si>
  <si>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</si>
  <si>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</si>
  <si>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</si>
  <si>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</si>
  <si>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</si>
  <si>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</si>
  <si>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</si>
  <si>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</si>
  <si>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</si>
  <si>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</si>
  <si>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</si>
  <si>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</si>
  <si>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</si>
  <si>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</si>
  <si>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</si>
  <si>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</si>
  <si>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</si>
  <si>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</si>
  <si>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</si>
  <si>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</si>
  <si>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</si>
  <si>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</si>
  <si>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</si>
  <si>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</si>
  <si>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</si>
  <si>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</si>
  <si>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</si>
  <si>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</si>
  <si>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</si>
  <si>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</si>
  <si>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</si>
  <si>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</si>
  <si>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</si>
  <si>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</si>
  <si>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</si>
  <si>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</si>
  <si>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</si>
  <si>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</si>
  <si>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</si>
  <si>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</si>
  <si>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</si>
  <si>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</si>
  <si>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</si>
  <si>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</si>
  <si>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</si>
  <si>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</si>
  <si>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</si>
  <si>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</si>
  <si>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</si>
  <si>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</si>
  <si>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</si>
  <si>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</si>
  <si>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</si>
  <si>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</si>
  <si>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</si>
  <si>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</si>
  <si>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</si>
  <si>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</si>
  <si>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</si>
  <si>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</si>
  <si>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</si>
  <si>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</si>
  <si>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</si>
  <si>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</si>
  <si>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</si>
  <si>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</si>
  <si>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</si>
  <si>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</si>
  <si>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</si>
  <si>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</si>
  <si>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</si>
  <si>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</si>
  <si>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</si>
  <si>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</si>
  <si>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</si>
  <si>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</si>
  <si>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</si>
  <si>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</si>
  <si>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</si>
  <si>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</si>
  <si>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</si>
  <si>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</si>
  <si>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</si>
  <si>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</si>
  <si>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</si>
  <si>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</si>
  <si>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</si>
  <si>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</si>
  <si>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</si>
  <si>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</si>
  <si>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</si>
  <si>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</si>
  <si>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</si>
  <si>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</si>
  <si>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</si>
  <si>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</si>
  <si>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</si>
  <si>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</si>
  <si>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</si>
  <si>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</si>
  <si>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</si>
  <si>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</si>
  <si>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</si>
  <si>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</si>
  <si>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</si>
  <si>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</si>
  <si>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</si>
  <si>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</si>
  <si>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</si>
  <si>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</si>
  <si>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</si>
  <si>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</si>
  <si>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</si>
  <si>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</si>
  <si>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</si>
  <si>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</si>
  <si>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</si>
  <si>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</si>
  <si>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</si>
  <si>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</si>
  <si>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</si>
  <si>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</si>
  <si>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</si>
  <si>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</si>
  <si>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</si>
  <si>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</si>
  <si>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</si>
  <si>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</si>
  <si>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</si>
  <si>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</si>
  <si>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</si>
  <si>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</si>
  <si>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</si>
  <si>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</si>
  <si>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</si>
  <si>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</si>
  <si>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</si>
  <si>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</si>
  <si>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</si>
  <si>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</si>
  <si>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</si>
  <si>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</si>
  <si>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</si>
  <si>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</si>
  <si>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</si>
  <si>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</si>
  <si>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</si>
  <si>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</si>
  <si>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</si>
  <si>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</si>
  <si>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</si>
  <si>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</si>
  <si>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</si>
  <si>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</si>
  <si>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</si>
  <si>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</si>
  <si>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</si>
  <si>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</si>
  <si>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</si>
  <si>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</si>
  <si>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</si>
  <si>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</si>
  <si>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</si>
  <si>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</si>
  <si>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</si>
  <si>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</si>
  <si>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</si>
  <si>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</si>
  <si>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</si>
  <si>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</si>
  <si>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</si>
  <si>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</si>
  <si>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</si>
  <si>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</si>
  <si>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</si>
  <si>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</si>
  <si>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</si>
  <si>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</si>
  <si>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</si>
  <si>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</si>
  <si>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</si>
  <si>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</si>
  <si>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</si>
  <si>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</si>
  <si>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</si>
  <si>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</si>
  <si>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</si>
  <si>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</si>
  <si>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</si>
  <si>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</si>
  <si>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</si>
  <si>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</si>
  <si>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</si>
  <si>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</si>
  <si>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</si>
  <si>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</si>
  <si>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</si>
  <si>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</si>
  <si>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</si>
  <si>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</si>
  <si>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</si>
  <si>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</si>
  <si>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</si>
  <si>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</si>
  <si>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</si>
  <si>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</si>
  <si>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</si>
  <si>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</si>
  <si>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</si>
  <si>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</si>
  <si>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</si>
  <si>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</si>
  <si>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</si>
  <si>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</si>
  <si>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</si>
  <si>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</si>
  <si>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</si>
  <si>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</si>
  <si>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</si>
  <si>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</si>
  <si>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</si>
  <si>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</si>
  <si>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</si>
  <si>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</si>
  <si>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</si>
  <si>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</si>
  <si>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</si>
  <si>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</si>
  <si>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</si>
  <si>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</si>
  <si>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</si>
  <si>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</si>
  <si>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</si>
  <si>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</si>
  <si>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</si>
  <si>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</si>
  <si>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</si>
  <si>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</si>
  <si>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</si>
  <si>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</si>
  <si>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</si>
  <si>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</si>
  <si>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</si>
  <si>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</si>
  <si>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</si>
  <si>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</si>
  <si>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</si>
  <si>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</si>
  <si>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</si>
  <si>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</si>
  <si>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</si>
  <si>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</si>
  <si>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</si>
  <si>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</si>
  <si>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</si>
  <si>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</si>
  <si>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</si>
  <si>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</si>
  <si>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</si>
  <si>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</si>
  <si>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</si>
  <si>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</si>
  <si>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</si>
  <si>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</si>
  <si>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</si>
  <si>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</si>
  <si>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</si>
  <si>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</si>
  <si>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</si>
  <si>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</si>
  <si>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</si>
  <si>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</si>
  <si>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</si>
  <si>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</si>
  <si>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</si>
  <si>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</si>
  <si>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</si>
  <si>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</si>
  <si>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</si>
  <si>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</si>
  <si>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</si>
  <si>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</si>
  <si>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</si>
  <si>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</si>
  <si>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</si>
  <si>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</si>
  <si>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</si>
  <si>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</si>
  <si>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</si>
  <si>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</si>
  <si>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</si>
  <si>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</si>
  <si>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</si>
  <si>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</si>
  <si>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</si>
  <si>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</si>
  <si>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</si>
  <si>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</si>
  <si>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</si>
  <si>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</si>
  <si>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</si>
  <si>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</si>
  <si>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</si>
  <si>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</si>
  <si>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</si>
  <si>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</si>
  <si>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</si>
  <si>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</si>
  <si>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</si>
  <si>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</si>
  <si>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</si>
  <si>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</si>
  <si>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</si>
  <si>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</si>
  <si>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</si>
  <si>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</si>
  <si>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</si>
  <si>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</si>
  <si>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</si>
  <si>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</si>
  <si>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</si>
  <si>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</si>
  <si>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</si>
  <si>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</si>
  <si>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</si>
  <si>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</si>
  <si>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</si>
  <si>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</si>
  <si>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</si>
  <si>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</si>
  <si>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</si>
  <si>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</si>
  <si>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</si>
  <si>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</si>
  <si>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</si>
  <si>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</si>
  <si>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</si>
  <si>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</si>
  <si>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</si>
  <si>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</si>
  <si>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</si>
  <si>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</si>
  <si>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</si>
  <si>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</si>
  <si>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</si>
  <si>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</si>
  <si>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</si>
  <si>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</si>
  <si>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</si>
  <si>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</si>
  <si>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</si>
  <si>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</si>
  <si>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</si>
  <si>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</si>
  <si>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</si>
  <si>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</si>
  <si>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</si>
  <si>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</si>
  <si>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</si>
  <si>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</si>
  <si>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</si>
  <si>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</si>
  <si>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</si>
  <si>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</si>
  <si>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</si>
  <si>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</si>
  <si>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</si>
  <si>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</si>
  <si>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</si>
  <si>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</si>
  <si>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</si>
  <si>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</si>
  <si>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</si>
  <si>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</si>
  <si>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</si>
  <si>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</si>
  <si>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</si>
  <si>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</si>
  <si>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</si>
  <si>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</si>
  <si>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</si>
  <si>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</si>
  <si>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</si>
  <si>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</si>
  <si>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</si>
  <si>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</si>
  <si>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</si>
  <si>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</si>
  <si>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</si>
  <si>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</si>
  <si>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</si>
  <si>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</si>
  <si>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</si>
  <si>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</si>
  <si>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</si>
  <si>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</si>
  <si>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</si>
  <si>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</si>
  <si>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</si>
  <si>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</si>
  <si>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</si>
  <si>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</si>
  <si>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</si>
  <si>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</si>
  <si>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</si>
  <si>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</si>
  <si>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</si>
  <si>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</si>
  <si>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</si>
  <si>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</si>
  <si>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</si>
  <si>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</si>
  <si>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</si>
  <si>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</si>
  <si>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</si>
  <si>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</si>
  <si>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</si>
  <si>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</si>
  <si>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</si>
  <si>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</si>
  <si>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</si>
  <si>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</si>
  <si>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</si>
  <si>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</si>
  <si>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</si>
  <si>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</si>
  <si>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</si>
  <si>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</si>
  <si>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</si>
  <si>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</si>
  <si>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</si>
  <si>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</si>
  <si>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</si>
  <si>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</si>
  <si>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</si>
  <si>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</si>
  <si>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</si>
  <si>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</si>
  <si>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</si>
  <si>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</si>
  <si>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</si>
  <si>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</si>
  <si>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</si>
  <si>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</si>
  <si>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</si>
  <si>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</si>
  <si>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</si>
  <si>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</si>
  <si>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</si>
  <si>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</si>
  <si>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</si>
  <si>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</si>
  <si>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</si>
  <si>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</si>
  <si>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</si>
  <si>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</si>
  <si>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</si>
  <si>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</si>
  <si>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</si>
  <si>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</si>
  <si>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</si>
  <si>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</si>
  <si>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</si>
  <si>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</si>
  <si>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</si>
  <si>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</si>
  <si>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</si>
  <si>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</si>
  <si>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</si>
  <si>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</si>
  <si>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</si>
  <si>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</si>
  <si>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</si>
  <si>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</si>
  <si>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</si>
  <si>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</si>
  <si>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</si>
  <si>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</si>
  <si>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</si>
  <si>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</si>
  <si>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</si>
  <si>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</si>
  <si>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</si>
  <si>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</si>
  <si>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</si>
  <si>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</si>
  <si>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</si>
  <si>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</si>
  <si>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</si>
  <si>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</si>
  <si>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</si>
  <si>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</si>
  <si>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</si>
  <si>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</si>
  <si>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</si>
  <si>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</si>
  <si>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</si>
  <si>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</si>
  <si>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</si>
  <si>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</si>
  <si>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</si>
  <si>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</si>
  <si>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</si>
  <si>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</si>
  <si>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</si>
  <si>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</si>
  <si>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</si>
  <si>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</si>
  <si>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</si>
  <si>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</si>
  <si>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</si>
  <si>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</si>
  <si>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</si>
  <si>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</si>
  <si>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</si>
  <si>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</si>
  <si>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</si>
  <si>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</si>
  <si>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</si>
  <si>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</si>
  <si>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</si>
  <si>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</si>
  <si>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</si>
  <si>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</si>
  <si>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</si>
  <si>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</si>
  <si>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</si>
  <si>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</si>
  <si>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</si>
  <si>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</si>
  <si>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</si>
  <si>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</si>
  <si>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</si>
  <si>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</si>
  <si>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</si>
  <si>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</si>
  <si>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</si>
  <si>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</si>
  <si>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</si>
  <si>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</si>
  <si>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</si>
  <si>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</si>
  <si>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</si>
  <si>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</si>
  <si>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</si>
  <si>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</si>
  <si>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</si>
  <si>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</si>
  <si>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</si>
  <si>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</si>
  <si>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</si>
  <si>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</si>
  <si>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</si>
  <si>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</si>
  <si>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</si>
  <si>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</si>
  <si>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</si>
  <si>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</si>
  <si>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</si>
  <si>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</si>
  <si>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</si>
  <si>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</si>
  <si>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</si>
  <si>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</si>
  <si>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</si>
  <si>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</si>
  <si>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</si>
  <si>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</si>
  <si>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</si>
  <si>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</si>
  <si>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</si>
  <si>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</si>
  <si>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</si>
  <si>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</si>
  <si>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</si>
  <si>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</si>
  <si>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</si>
  <si>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</si>
  <si>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</si>
  <si>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</si>
  <si>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</si>
  <si>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</si>
  <si>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</si>
  <si>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</si>
  <si>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</si>
  <si>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</si>
  <si>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</si>
  <si>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</si>
  <si>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</si>
  <si>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</si>
  <si>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</si>
  <si>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</si>
  <si>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</si>
  <si>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</si>
  <si>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</si>
  <si>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</si>
  <si>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</si>
  <si>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</si>
  <si>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</si>
  <si>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</si>
  <si>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</si>
  <si>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</si>
  <si>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</si>
  <si>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</si>
  <si>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</si>
  <si>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</si>
  <si>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</si>
  <si>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</si>
  <si>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</si>
  <si>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</si>
  <si>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</si>
  <si>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</si>
  <si>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</si>
  <si>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</si>
  <si>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</si>
  <si>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</si>
  <si>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</si>
  <si>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</si>
  <si>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</si>
  <si>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</si>
  <si>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</si>
  <si>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</si>
  <si>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</si>
  <si>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</si>
  <si>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</si>
  <si>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</si>
  <si>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</si>
  <si>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</si>
  <si>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</si>
  <si>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</si>
  <si>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</si>
  <si>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</si>
  <si>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</si>
  <si>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</si>
  <si>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</si>
  <si>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</si>
  <si>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</si>
  <si>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</si>
  <si>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</si>
  <si>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</si>
  <si>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</si>
  <si>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</si>
  <si>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</si>
  <si>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</si>
  <si>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</si>
  <si>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</si>
  <si>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</si>
  <si>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</si>
  <si>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</si>
  <si>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</si>
  <si>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</si>
  <si>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</si>
  <si>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</si>
  <si>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</si>
  <si>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</si>
  <si>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</si>
  <si>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</si>
  <si>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</si>
  <si>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</si>
  <si>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</si>
  <si>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</si>
  <si>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</si>
  <si>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</si>
  <si>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</si>
  <si>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</si>
  <si>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</si>
  <si>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</si>
  <si>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</si>
  <si>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</si>
  <si>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</si>
  <si>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</si>
  <si>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</si>
  <si>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</si>
  <si>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</si>
  <si>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</si>
  <si>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</si>
  <si>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</si>
  <si>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</si>
  <si>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</si>
  <si>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</si>
  <si>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</si>
  <si>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</si>
  <si>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</si>
  <si>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</si>
  <si>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</si>
  <si>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</si>
  <si>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</si>
  <si>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</si>
  <si>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</si>
  <si>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</si>
  <si>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</si>
  <si>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</si>
  <si>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</si>
  <si>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</si>
  <si>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</si>
  <si>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</si>
  <si>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</si>
  <si>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</si>
  <si>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</si>
  <si>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</si>
  <si>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</si>
  <si>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</si>
  <si>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</si>
  <si>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</si>
  <si>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</si>
  <si>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</si>
  <si>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</si>
  <si>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</si>
  <si>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</si>
  <si>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</si>
  <si>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</si>
  <si>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</si>
  <si>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</si>
  <si>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</si>
  <si>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</si>
  <si>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</si>
  <si>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</si>
  <si>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</si>
  <si>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</si>
  <si>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</si>
  <si>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</si>
  <si>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</si>
  <si>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</si>
  <si>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</si>
  <si>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</si>
  <si>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</si>
  <si>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</si>
  <si>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</si>
  <si>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</si>
  <si>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</si>
  <si>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</si>
  <si>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</si>
  <si>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</si>
  <si>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</si>
  <si>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</si>
  <si>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</si>
  <si>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</si>
  <si>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</si>
  <si>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</si>
  <si>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</si>
  <si>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</si>
  <si>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</si>
  <si>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</si>
  <si>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</si>
  <si>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</si>
  <si>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</si>
  <si>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</si>
  <si>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</si>
  <si>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</si>
  <si>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</si>
  <si>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</si>
  <si>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</si>
  <si>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</si>
  <si>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</si>
  <si>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</si>
  <si>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</si>
  <si>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</si>
  <si>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</si>
  <si>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</si>
  <si>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</si>
  <si>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</si>
  <si>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</si>
  <si>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</si>
  <si>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</si>
  <si>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</si>
  <si>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</si>
  <si>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</si>
  <si>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</si>
  <si>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</si>
  <si>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</si>
  <si>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</si>
  <si>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</si>
  <si>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</si>
  <si>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</si>
  <si>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</si>
  <si>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</si>
  <si>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</si>
  <si>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</si>
  <si>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</si>
  <si>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</si>
  <si>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</si>
  <si>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</si>
  <si>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</si>
  <si>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</si>
  <si>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</si>
  <si>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</si>
  <si>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</si>
  <si>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</si>
  <si>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</si>
  <si>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</si>
  <si>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</si>
  <si>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</si>
  <si>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</si>
  <si>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</si>
  <si>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</si>
  <si>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</si>
  <si>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</si>
  <si>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</si>
  <si>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</si>
  <si>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</si>
  <si>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</si>
  <si>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</si>
  <si>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</si>
  <si>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</si>
  <si>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</si>
  <si>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</si>
  <si>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</si>
  <si>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</si>
  <si>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</si>
  <si>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</si>
  <si>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</si>
  <si>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</si>
  <si>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</si>
  <si>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</si>
  <si>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</si>
  <si>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</si>
  <si>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</si>
  <si>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</si>
  <si>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</si>
  <si>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</si>
  <si>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</si>
  <si>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</si>
  <si>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</si>
  <si>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</si>
  <si>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</si>
  <si>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</si>
  <si>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</si>
  <si>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</si>
  <si>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</si>
  <si>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</si>
  <si>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</si>
  <si>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</si>
  <si>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</si>
  <si>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</si>
  <si>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</si>
  <si>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</si>
  <si>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</si>
  <si>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</si>
  <si>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</si>
  <si>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</si>
  <si>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</si>
  <si>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</si>
  <si>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</si>
  <si>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</si>
  <si>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</si>
  <si>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</si>
  <si>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</si>
  <si>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</si>
  <si>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</si>
  <si>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</si>
  <si>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</si>
  <si>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</si>
  <si>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</si>
  <si>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</si>
  <si>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</si>
  <si>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</si>
  <si>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</si>
  <si>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</si>
  <si>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</si>
  <si>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</si>
  <si>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</si>
  <si>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</si>
  <si>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</si>
  <si>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</si>
  <si>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</si>
  <si>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</si>
  <si>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</si>
  <si>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</si>
  <si>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</si>
  <si>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</si>
  <si>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</si>
  <si>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</si>
  <si>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</si>
  <si>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</si>
  <si>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</si>
  <si>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</si>
  <si>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</si>
  <si>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</si>
  <si>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</si>
  <si>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</si>
  <si>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</si>
  <si>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</si>
  <si>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</si>
  <si>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</si>
  <si>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</si>
  <si>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</si>
  <si>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</si>
  <si>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</si>
  <si>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</si>
  <si>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</si>
  <si>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</si>
  <si>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</si>
  <si>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</si>
  <si>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</si>
  <si>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</si>
  <si>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</si>
  <si>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</si>
  <si>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</si>
  <si>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</si>
  <si>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</si>
  <si>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</si>
  <si>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</si>
  <si>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</si>
  <si>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</si>
  <si>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</si>
  <si>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</si>
  <si>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</si>
  <si>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</si>
  <si>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</si>
  <si>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</si>
  <si>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</si>
  <si>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</si>
  <si>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</si>
  <si>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</si>
  <si>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</si>
  <si>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</si>
  <si>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</si>
  <si>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</si>
  <si>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</si>
  <si>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</si>
  <si>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</si>
  <si>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</si>
  <si>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</si>
  <si>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</si>
  <si>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</si>
  <si>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</si>
  <si>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</si>
  <si>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</si>
  <si>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</si>
  <si>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</si>
  <si>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</si>
  <si>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</si>
  <si>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</si>
  <si>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</si>
  <si>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</si>
  <si>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</si>
  <si>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</si>
  <si>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</si>
  <si>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</si>
  <si>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</si>
  <si>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</si>
  <si>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</si>
  <si>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</si>
  <si>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</si>
  <si>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</si>
  <si>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</si>
  <si>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</si>
  <si>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</si>
  <si>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</si>
  <si>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</si>
  <si>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</si>
  <si>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</si>
  <si>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</si>
  <si>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</si>
  <si>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</si>
  <si>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</si>
  <si>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</si>
  <si>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</si>
  <si>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</si>
  <si>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</si>
  <si>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</si>
  <si>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</si>
  <si>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</si>
  <si>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</si>
  <si>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</si>
  <si>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</si>
  <si>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</si>
  <si>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</si>
  <si>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</si>
  <si>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</si>
  <si>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</si>
  <si>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</si>
  <si>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</si>
  <si>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</si>
  <si>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</si>
  <si>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</si>
  <si>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</si>
  <si>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</si>
  <si>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</si>
  <si>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</si>
  <si>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</si>
  <si>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</si>
  <si>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</si>
  <si>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</si>
  <si>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</si>
  <si>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</si>
  <si>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</si>
  <si>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</si>
  <si>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</si>
  <si>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</si>
  <si>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</si>
  <si>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</si>
  <si>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</si>
  <si>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</si>
  <si>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</si>
  <si>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</si>
  <si>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</si>
  <si>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</si>
  <si>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</si>
  <si>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</si>
  <si>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</si>
  <si>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</si>
  <si>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</si>
  <si>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</si>
  <si>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</si>
  <si>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</si>
  <si>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</si>
  <si>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</si>
  <si>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</si>
  <si>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</si>
  <si>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</si>
  <si>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</si>
  <si>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</si>
  <si>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</si>
  <si>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</si>
  <si>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</si>
  <si>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</si>
  <si>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</si>
  <si>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</si>
  <si>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</si>
  <si>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</si>
  <si>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</si>
  <si>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</si>
  <si>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</si>
  <si>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</si>
  <si>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</si>
  <si>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</si>
  <si>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</si>
  <si>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</si>
  <si>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</si>
  <si>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</si>
  <si>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</si>
  <si>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</si>
  <si>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</si>
  <si>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</si>
  <si>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</si>
  <si>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</si>
  <si>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</si>
  <si>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</si>
  <si>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</si>
  <si>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</si>
  <si>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</si>
  <si>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</si>
  <si>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</si>
  <si>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</si>
  <si>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</si>
  <si>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</si>
  <si>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</si>
  <si>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</si>
  <si>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</si>
  <si>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</si>
  <si>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</si>
  <si>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</si>
  <si>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</si>
  <si>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</si>
  <si>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</si>
  <si>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</si>
  <si>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</si>
  <si>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</si>
  <si>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</si>
  <si>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</si>
  <si>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</si>
  <si>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</si>
  <si>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</si>
  <si>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</si>
  <si>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</si>
  <si>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</si>
  <si>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</si>
  <si>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</si>
  <si>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</si>
  <si>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</si>
  <si>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</si>
  <si>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</si>
  <si>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</si>
  <si>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</si>
  <si>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</si>
  <si>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</si>
  <si>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</si>
  <si>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</si>
  <si>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</si>
  <si>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</si>
  <si>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</si>
  <si>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</si>
  <si>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</si>
  <si>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</si>
  <si>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</si>
  <si>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</si>
  <si>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</si>
  <si>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</si>
  <si>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</si>
  <si>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</si>
  <si>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</si>
  <si>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</si>
  <si>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</si>
  <si>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</si>
  <si>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</si>
  <si>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</si>
  <si>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</si>
  <si>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</si>
  <si>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</si>
  <si>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</si>
  <si>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</si>
  <si>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</si>
  <si>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</si>
  <si>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</si>
  <si>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</si>
  <si>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</si>
  <si>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</si>
  <si>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</si>
  <si>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</si>
  <si>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</si>
  <si>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</si>
  <si>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</si>
  <si>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</si>
  <si>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</si>
  <si>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</si>
  <si>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</si>
  <si>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</si>
  <si>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</si>
  <si>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</si>
  <si>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</si>
  <si>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</si>
  <si>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</si>
  <si>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</si>
  <si>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</si>
  <si>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</si>
  <si>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</si>
  <si>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</si>
  <si>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</si>
  <si>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</si>
  <si>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</si>
  <si>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</si>
  <si>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</si>
  <si>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</si>
  <si>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</si>
  <si>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</si>
  <si>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</si>
  <si>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</si>
  <si>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</si>
  <si>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</si>
  <si>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</si>
  <si>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</si>
  <si>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</si>
  <si>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</si>
  <si>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</si>
  <si>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</si>
  <si>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</si>
  <si>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</si>
  <si>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</si>
  <si>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</si>
  <si>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</si>
  <si>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</si>
  <si>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</si>
  <si>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</si>
  <si>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</si>
  <si>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</si>
  <si>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</si>
  <si>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</si>
  <si>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</si>
  <si>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</si>
  <si>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</si>
  <si>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</si>
  <si>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</si>
  <si>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</si>
  <si>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</si>
  <si>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</si>
  <si>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</si>
  <si>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</si>
  <si>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</si>
  <si>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</si>
  <si>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</si>
  <si>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</si>
  <si>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</si>
  <si>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</si>
  <si>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</si>
  <si>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</si>
  <si>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</si>
  <si>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</si>
  <si>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</si>
  <si>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</si>
  <si>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</si>
  <si>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</si>
  <si>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</si>
  <si>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</si>
  <si>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</si>
  <si>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</si>
  <si>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</si>
  <si>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</si>
  <si>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</si>
  <si>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</si>
  <si>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</si>
  <si>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</si>
  <si>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</si>
  <si>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</si>
  <si>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</si>
  <si>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</si>
  <si>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</si>
  <si>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</si>
  <si>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</si>
  <si>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</si>
  <si>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</si>
  <si>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</si>
  <si>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</si>
  <si>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</si>
  <si>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</si>
  <si>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</si>
  <si>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</si>
  <si>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</si>
  <si>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</si>
  <si>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</si>
  <si>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</si>
  <si>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</si>
  <si>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</si>
  <si>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</si>
  <si>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</si>
  <si>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</si>
  <si>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</si>
  <si>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</si>
  <si>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</si>
  <si>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</si>
  <si>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</si>
  <si>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</si>
  <si>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</si>
  <si>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</si>
  <si>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</si>
  <si>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</si>
  <si>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</si>
  <si>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</si>
  <si>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</si>
  <si>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</si>
  <si>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</si>
  <si>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</si>
  <si>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</si>
  <si>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</si>
  <si>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</si>
  <si>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</si>
  <si>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</si>
  <si>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</si>
  <si>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</si>
  <si>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</si>
  <si>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</si>
  <si>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</si>
  <si>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</si>
  <si>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</si>
  <si>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</si>
  <si>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</si>
  <si>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</si>
  <si>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</si>
  <si>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</si>
  <si>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</si>
  <si>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</si>
  <si>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</si>
  <si>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</si>
  <si>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</si>
  <si>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</si>
  <si>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</si>
  <si>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</si>
  <si>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</si>
  <si>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</si>
  <si>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</si>
  <si>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</si>
  <si>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</si>
  <si>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</si>
  <si>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</si>
  <si>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</si>
  <si>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</si>
  <si>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</si>
  <si>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</si>
  <si>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</si>
  <si>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</si>
  <si>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</si>
  <si>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</si>
  <si>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</si>
  <si>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</si>
  <si>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</si>
  <si>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</si>
  <si>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</si>
  <si>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</si>
  <si>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</si>
  <si>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</si>
  <si>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</si>
  <si>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</si>
  <si>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</si>
  <si>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</si>
  <si>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</si>
  <si>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</si>
  <si>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</si>
  <si>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</si>
  <si>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</si>
  <si>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</si>
  <si>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</si>
  <si>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</si>
  <si>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</si>
  <si>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</si>
  <si>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</si>
  <si>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</si>
  <si>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</si>
  <si>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</si>
  <si>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</si>
  <si>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</si>
  <si>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</si>
  <si>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</si>
  <si>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</si>
  <si>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</si>
  <si>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</si>
  <si>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</si>
  <si>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</si>
  <si>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</si>
  <si>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</si>
  <si>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</si>
  <si>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</si>
  <si>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</si>
  <si>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</si>
  <si>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</si>
  <si>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</si>
  <si>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</si>
  <si>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</si>
  <si>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</si>
  <si>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</si>
  <si>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</si>
  <si>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</si>
  <si>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</si>
  <si>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</si>
  <si>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</si>
  <si>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</si>
  <si>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</si>
  <si>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</si>
  <si>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</si>
  <si>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</si>
  <si>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</si>
  <si>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</si>
  <si>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</si>
  <si>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</si>
  <si>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</si>
  <si>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</si>
  <si>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</si>
  <si>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</si>
  <si>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</si>
  <si>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</si>
  <si>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</si>
  <si>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</si>
  <si>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</si>
  <si>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</si>
  <si>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</si>
  <si>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</si>
  <si>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</si>
  <si>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</si>
  <si>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</si>
  <si>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</si>
  <si>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</si>
  <si>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</si>
  <si>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</si>
  <si>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</si>
  <si>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</si>
  <si>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</si>
  <si>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</si>
  <si>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</si>
  <si>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</si>
  <si>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</si>
  <si>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</si>
  <si>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</si>
  <si>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</si>
  <si>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</si>
  <si>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</si>
  <si>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</si>
  <si>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</si>
  <si>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</si>
  <si>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</si>
  <si>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</si>
  <si>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</si>
  <si>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</si>
  <si>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</si>
  <si>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</si>
  <si>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</si>
  <si>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</si>
  <si>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</si>
  <si>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</si>
  <si>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</si>
  <si>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</si>
  <si>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</si>
  <si>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</si>
  <si>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</si>
  <si>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</si>
  <si>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</si>
  <si>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</si>
  <si>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</si>
  <si>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</si>
  <si>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</si>
  <si>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</si>
  <si>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</si>
  <si>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</si>
  <si>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</si>
  <si>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</si>
  <si>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</si>
  <si>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</si>
  <si>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</si>
  <si>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</si>
  <si>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</si>
  <si>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</si>
  <si>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</si>
  <si>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</si>
  <si>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</si>
  <si>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</si>
  <si>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</si>
  <si>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</si>
  <si>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</si>
  <si>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</si>
  <si>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</si>
  <si>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</si>
  <si>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</si>
  <si>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</si>
  <si>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</si>
  <si>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</si>
  <si>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</si>
  <si>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</si>
  <si>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</si>
  <si>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</si>
  <si>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</si>
  <si>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</si>
  <si>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</si>
  <si>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</si>
  <si>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</si>
  <si>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</si>
  <si>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</si>
  <si>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</si>
  <si>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</si>
  <si>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</si>
  <si>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</si>
  <si>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</si>
  <si>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</si>
  <si>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</si>
  <si>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</si>
  <si>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</si>
  <si>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</si>
  <si>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</si>
  <si>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</si>
  <si>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</si>
  <si>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</si>
  <si>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</si>
  <si>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</si>
  <si>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</si>
  <si>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</si>
  <si>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</si>
  <si>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</si>
  <si>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</si>
  <si>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</si>
  <si>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</si>
  <si>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</si>
  <si>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</si>
  <si>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</si>
  <si>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</si>
  <si>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</si>
  <si>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</si>
  <si>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</si>
  <si>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</si>
  <si>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</si>
  <si>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</si>
  <si>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</si>
  <si>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</si>
  <si>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</si>
  <si>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</si>
  <si>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</si>
  <si>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</si>
  <si>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</si>
  <si>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</si>
  <si>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</si>
  <si>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</si>
  <si>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</si>
  <si>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</si>
  <si>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</si>
  <si>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</si>
  <si>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</si>
  <si>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</si>
  <si>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</si>
  <si>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</si>
  <si>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</si>
  <si>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</si>
  <si>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</si>
  <si>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</si>
  <si>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</si>
  <si>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</si>
  <si>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</si>
  <si>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</si>
  <si>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</si>
  <si>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</si>
  <si>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</si>
  <si>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</si>
  <si>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</si>
  <si>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</si>
  <si>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</si>
  <si>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</si>
  <si>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</si>
  <si>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</si>
  <si>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</si>
  <si>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</si>
  <si>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</si>
  <si>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</si>
  <si>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</si>
  <si>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</si>
  <si>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</si>
  <si>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</si>
  <si>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</si>
  <si>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</si>
  <si>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</si>
  <si>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</si>
  <si>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</si>
  <si>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</si>
  <si>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</si>
  <si>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</si>
  <si>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</si>
  <si>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</si>
  <si>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</si>
  <si>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</si>
  <si>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</si>
  <si>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</si>
  <si>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</si>
  <si>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</si>
  <si>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</si>
  <si>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</si>
  <si>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</si>
  <si>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</si>
  <si>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</si>
  <si>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</si>
  <si>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</si>
  <si>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</si>
  <si>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</si>
  <si>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</si>
  <si>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</si>
  <si>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</si>
  <si>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</si>
  <si>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</si>
  <si>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</si>
  <si>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</si>
  <si>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</si>
  <si>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</si>
  <si>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</si>
  <si>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</si>
  <si>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</si>
  <si>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</si>
  <si>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</si>
  <si>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</si>
  <si>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</si>
  <si>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</si>
  <si>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</si>
  <si>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</si>
  <si>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</si>
  <si>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</si>
  <si>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</si>
  <si>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</si>
  <si>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</si>
  <si>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</si>
  <si>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</si>
  <si>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</si>
  <si>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</si>
  <si>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</si>
  <si>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</si>
  <si>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</si>
  <si>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</si>
  <si>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</si>
  <si>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</si>
  <si>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</si>
  <si>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</si>
  <si>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</si>
  <si>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</si>
  <si>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</si>
  <si>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</si>
  <si>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</si>
  <si>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</si>
  <si>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</si>
  <si>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</si>
  <si>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</si>
  <si>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</si>
  <si>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</si>
  <si>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</si>
  <si>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</si>
  <si>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</si>
  <si>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</si>
  <si>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</si>
  <si>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</si>
  <si>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</si>
  <si>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</si>
  <si>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</si>
  <si>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</si>
  <si>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</si>
  <si>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</si>
  <si>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</si>
  <si>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</si>
  <si>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</si>
  <si>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</si>
  <si>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</si>
  <si>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</si>
  <si>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</si>
  <si>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</si>
  <si>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</si>
  <si>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</si>
  <si>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</si>
  <si>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</si>
  <si>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</si>
  <si>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</si>
  <si>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</si>
  <si>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</si>
  <si>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</si>
  <si>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</si>
  <si>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</si>
  <si>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</si>
  <si>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</si>
  <si>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</si>
  <si>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</si>
  <si>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</si>
  <si>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</si>
  <si>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</si>
  <si>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</si>
  <si>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</si>
  <si>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</si>
  <si>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</si>
  <si>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</si>
  <si>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</si>
  <si>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</si>
  <si>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</si>
  <si>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</si>
  <si>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</si>
  <si>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</si>
  <si>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</si>
  <si>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</si>
  <si>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</si>
  <si>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</si>
  <si>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</si>
  <si>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</si>
  <si>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</si>
  <si>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</si>
  <si>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</si>
  <si>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</si>
  <si>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</si>
  <si>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</si>
  <si>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</si>
  <si>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</si>
  <si>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</si>
  <si>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</si>
  <si>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</si>
  <si>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</si>
  <si>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</si>
  <si>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</si>
  <si>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</si>
  <si>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</si>
  <si>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</si>
  <si>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</si>
  <si>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</si>
  <si>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</si>
  <si>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</si>
  <si>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</si>
  <si>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</si>
  <si>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</si>
  <si>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</si>
  <si>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</si>
  <si>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</si>
  <si>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</si>
  <si>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</si>
  <si>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</si>
  <si>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</si>
  <si>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</si>
  <si>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</si>
  <si>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</si>
  <si>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</si>
  <si>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</si>
  <si>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</si>
  <si>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</si>
  <si>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</si>
  <si>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</si>
  <si>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</si>
  <si>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</si>
  <si>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</si>
  <si>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</si>
  <si>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</si>
  <si>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</si>
  <si>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</si>
  <si>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</si>
  <si>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</si>
  <si>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</si>
  <si>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</si>
  <si>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</si>
  <si>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</si>
  <si>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</si>
  <si>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</si>
  <si>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</si>
  <si>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</si>
  <si>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</si>
  <si>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</si>
  <si>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</si>
  <si>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</si>
  <si>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</si>
  <si>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</si>
  <si>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</si>
  <si>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</si>
  <si>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</si>
  <si>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</si>
  <si>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</si>
  <si>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</si>
  <si>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</si>
  <si>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</si>
  <si>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</si>
  <si>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</si>
  <si>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</si>
  <si>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</si>
  <si>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</si>
  <si>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</si>
  <si>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</si>
  <si>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</si>
  <si>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</si>
  <si>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</si>
  <si>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</si>
  <si>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</si>
  <si>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</si>
  <si>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</si>
  <si>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</si>
  <si>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</si>
  <si>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</si>
  <si>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</si>
  <si>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</si>
  <si>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</si>
  <si>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</si>
  <si>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</si>
  <si>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</si>
  <si>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</si>
  <si>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</si>
  <si>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</si>
  <si>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</si>
  <si>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</si>
  <si>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</si>
  <si>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</si>
  <si>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</si>
  <si>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</si>
  <si>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</si>
  <si>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</si>
  <si>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</si>
  <si>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</si>
  <si>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</si>
  <si>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</si>
  <si>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</si>
  <si>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</si>
  <si>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</si>
  <si>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</si>
  <si>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</si>
  <si>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</si>
  <si>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</si>
  <si>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</si>
  <si>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</si>
  <si>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</si>
  <si>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</si>
  <si>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</si>
  <si>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</si>
  <si>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</si>
  <si>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</si>
  <si>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</si>
  <si>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</si>
  <si>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</si>
  <si>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</si>
  <si>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</si>
  <si>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</si>
  <si>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</si>
  <si>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</si>
  <si>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</si>
  <si>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</si>
  <si>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</si>
  <si>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</si>
  <si>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</si>
  <si>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</si>
  <si>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</si>
  <si>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</si>
  <si>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</si>
  <si>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</si>
  <si>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</si>
  <si>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</si>
  <si>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</si>
  <si>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</si>
  <si>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</si>
  <si>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</si>
  <si>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</si>
  <si>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</si>
  <si>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</si>
  <si>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</si>
  <si>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</si>
  <si>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</si>
  <si>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</si>
  <si>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</si>
  <si>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</si>
  <si>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</si>
  <si>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</si>
  <si>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</si>
  <si>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</si>
  <si>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</si>
  <si>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</si>
  <si>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</si>
  <si>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</si>
  <si>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</si>
  <si>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</si>
  <si>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</si>
  <si>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</si>
  <si>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</si>
  <si>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</si>
  <si>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</si>
  <si>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</si>
  <si>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</si>
  <si>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</si>
  <si>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</si>
  <si>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</si>
  <si>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</si>
  <si>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</si>
  <si>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</si>
  <si>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</si>
  <si>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</si>
  <si>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</si>
  <si>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</si>
  <si>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</si>
  <si>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</si>
  <si>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</si>
  <si>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</si>
  <si>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</si>
  <si>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</si>
  <si>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</si>
  <si>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</si>
  <si>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</si>
  <si>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</si>
  <si>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</si>
  <si>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</si>
  <si>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</si>
  <si>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</si>
  <si>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</si>
  <si>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</si>
  <si>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</si>
  <si>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</si>
  <si>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</si>
  <si>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</si>
  <si>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</si>
  <si>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</si>
  <si>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</si>
  <si>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</si>
  <si>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</si>
  <si>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</si>
  <si>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</si>
  <si>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</si>
  <si>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</si>
  <si>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</si>
  <si>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</si>
  <si>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</si>
  <si>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</si>
  <si>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</si>
  <si>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</si>
  <si>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</si>
  <si>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</si>
  <si>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</si>
  <si>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</si>
  <si>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</si>
  <si>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</si>
  <si>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</si>
  <si>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</si>
  <si>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</si>
  <si>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</si>
  <si>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</si>
  <si>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</si>
  <si>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</si>
  <si>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</si>
  <si>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</si>
  <si>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</si>
  <si>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</si>
  <si>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</si>
  <si>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</si>
  <si>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</si>
  <si>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</si>
  <si>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</si>
  <si>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</si>
  <si>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</si>
  <si>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</si>
  <si>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</si>
  <si>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</si>
  <si>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</si>
  <si>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</si>
  <si>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</si>
  <si>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</si>
  <si>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</si>
  <si>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</si>
  <si>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</si>
  <si>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</si>
  <si>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</si>
  <si>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</si>
  <si>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</si>
  <si>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</si>
  <si>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</si>
  <si>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</si>
  <si>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</si>
  <si>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</si>
  <si>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</si>
  <si>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</si>
  <si>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</si>
  <si>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</si>
  <si>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</si>
  <si>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</si>
  <si>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</si>
  <si>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</si>
  <si>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</si>
  <si>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</si>
  <si>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</si>
  <si>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</si>
  <si>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</si>
  <si>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</si>
  <si>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</si>
  <si>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</si>
  <si>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</si>
  <si>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</si>
  <si>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</si>
  <si>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</si>
  <si>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</si>
  <si>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</si>
  <si>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</si>
  <si>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</si>
  <si>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</si>
  <si>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</si>
  <si>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</si>
  <si>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</si>
  <si>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</si>
  <si>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</si>
  <si>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</si>
  <si>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</si>
  <si>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</si>
  <si>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</si>
  <si>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</si>
  <si>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</si>
  <si>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</si>
  <si>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</si>
  <si>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</si>
  <si>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</si>
  <si>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</si>
  <si>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</si>
  <si>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</si>
  <si>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</si>
  <si>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</si>
  <si>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</si>
  <si>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</si>
  <si>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</si>
  <si>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</si>
  <si>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</si>
  <si>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</si>
  <si>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</si>
  <si>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</si>
  <si>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</si>
  <si>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</si>
  <si>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</si>
  <si>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</si>
  <si>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</si>
  <si>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</si>
  <si>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</si>
  <si>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</si>
  <si>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</si>
  <si>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</si>
  <si>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</si>
  <si>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</si>
  <si>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</si>
  <si>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</si>
  <si>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</si>
  <si>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</si>
  <si>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</si>
  <si>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</si>
  <si>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</si>
  <si>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</si>
  <si>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</si>
  <si>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</si>
  <si>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</si>
  <si>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</si>
  <si>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</si>
  <si>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</si>
  <si>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</si>
  <si>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</si>
  <si>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</si>
  <si>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</si>
  <si>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</si>
  <si>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</si>
  <si>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</si>
  <si>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</si>
  <si>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</si>
  <si>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</si>
  <si>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</si>
  <si>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</si>
  <si>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</si>
  <si>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</si>
  <si>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</si>
  <si>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</si>
  <si>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</si>
  <si>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</si>
  <si>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</si>
  <si>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</si>
  <si>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</si>
  <si>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</si>
  <si>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</si>
  <si>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</si>
  <si>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</si>
  <si>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</si>
  <si>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</si>
  <si>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</si>
  <si>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</si>
  <si>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</si>
  <si>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</si>
  <si>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</si>
  <si>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</si>
  <si>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</si>
  <si>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</si>
  <si>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</si>
  <si>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</si>
  <si>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</si>
  <si>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</si>
  <si>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</si>
  <si>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</si>
  <si>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</si>
  <si>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</si>
  <si>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</si>
  <si>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</si>
  <si>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</si>
  <si>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</si>
  <si>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</si>
  <si>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</si>
  <si>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</si>
  <si>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</si>
  <si>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</si>
  <si>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</si>
  <si>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</si>
  <si>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</si>
  <si>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</si>
  <si>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</si>
  <si>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</si>
  <si>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</si>
  <si>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</si>
  <si>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</si>
  <si>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</si>
  <si>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</si>
  <si>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</si>
  <si>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</si>
  <si>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</si>
  <si>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</si>
  <si>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</si>
  <si>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</si>
  <si>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</si>
  <si>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</si>
  <si>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</si>
  <si>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</si>
  <si>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</si>
  <si>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</si>
  <si>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</si>
  <si>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</si>
  <si>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</si>
  <si>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</si>
  <si>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</si>
  <si>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</si>
  <si>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</si>
  <si>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</si>
  <si>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</si>
  <si>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</si>
  <si>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</si>
  <si>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</si>
  <si>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</si>
  <si>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</si>
  <si>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</si>
  <si>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</si>
  <si>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</si>
  <si>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</si>
  <si>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</si>
  <si>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</si>
  <si>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</si>
  <si>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</si>
  <si>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</si>
  <si>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</si>
  <si>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</si>
  <si>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</si>
  <si>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</si>
  <si>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</si>
  <si>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</si>
  <si>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</si>
  <si>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</si>
  <si>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</si>
  <si>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</si>
  <si>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</si>
  <si>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</si>
  <si>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</si>
  <si>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</si>
  <si>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</si>
  <si>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</si>
  <si>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</si>
  <si>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</si>
  <si>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</si>
  <si>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</si>
  <si>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</si>
  <si>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</si>
  <si>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</si>
  <si>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</si>
  <si>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</si>
  <si>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</si>
  <si>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</si>
  <si>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</si>
  <si>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</si>
  <si>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</si>
  <si>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</si>
  <si>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</si>
  <si>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</si>
  <si>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</si>
  <si>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</si>
  <si>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</si>
  <si>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</si>
  <si>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</si>
  <si>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</si>
  <si>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</si>
  <si>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</si>
  <si>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</si>
  <si>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</si>
  <si>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</si>
  <si>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</si>
  <si>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</si>
  <si>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</si>
  <si>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</si>
  <si>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</si>
  <si>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</si>
  <si>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</si>
  <si>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</si>
  <si>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</si>
  <si>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</si>
  <si>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</si>
  <si>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</si>
  <si>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</si>
  <si>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</si>
  <si>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</si>
  <si>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</si>
  <si>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</si>
  <si>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</si>
  <si>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</si>
  <si>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</si>
  <si>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</si>
  <si>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</si>
  <si>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</si>
  <si>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</si>
  <si>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</si>
  <si>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</si>
  <si>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</si>
  <si>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</si>
  <si>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</si>
  <si>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</si>
  <si>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</si>
  <si>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</si>
  <si>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</si>
  <si>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</si>
  <si>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</si>
  <si>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</si>
  <si>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</si>
  <si>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</si>
  <si>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</si>
  <si>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</si>
  <si>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</si>
  <si>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</si>
  <si>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</si>
  <si>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</si>
  <si>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</si>
  <si>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</si>
  <si>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</si>
  <si>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</si>
  <si>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</si>
  <si>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</si>
  <si>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</si>
  <si>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</si>
  <si>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</si>
  <si>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</si>
  <si>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</si>
  <si>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</si>
  <si>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</si>
  <si>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</si>
  <si>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</si>
  <si>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</si>
  <si>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</si>
  <si>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</si>
  <si>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</si>
  <si>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</si>
  <si>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</si>
  <si>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</si>
  <si>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</si>
  <si>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</si>
  <si>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</si>
  <si>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</si>
  <si>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</si>
  <si>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</si>
  <si>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</si>
  <si>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</si>
  <si>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</si>
  <si>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</si>
  <si>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</si>
  <si>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</si>
  <si>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</si>
  <si>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</si>
  <si>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</si>
  <si>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</si>
  <si>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</si>
  <si>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</si>
  <si>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</si>
  <si>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</si>
  <si>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</si>
  <si>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</si>
  <si>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</si>
  <si>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</si>
  <si>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</si>
  <si>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</si>
  <si>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</si>
  <si>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</si>
  <si>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</si>
  <si>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</si>
  <si>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</si>
  <si>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</si>
  <si>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</si>
  <si>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</si>
  <si>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</si>
  <si>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</si>
  <si>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</si>
  <si>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</si>
  <si>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</si>
  <si>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</si>
  <si>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</si>
  <si>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</si>
  <si>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</si>
  <si>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</si>
  <si>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</si>
  <si>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</si>
  <si>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</si>
  <si>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</si>
  <si>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</si>
  <si>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</si>
  <si>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</si>
  <si>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</si>
  <si>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</si>
  <si>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</si>
  <si>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</si>
  <si>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</si>
  <si>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</si>
  <si>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</si>
  <si>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</si>
  <si>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</si>
  <si>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</si>
  <si>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</si>
  <si>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</si>
  <si>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</si>
  <si>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</si>
  <si>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</si>
  <si>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</si>
  <si>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</si>
  <si>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</si>
  <si>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</si>
  <si>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</si>
  <si>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</si>
  <si>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</si>
  <si>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</si>
  <si>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</si>
  <si>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</si>
  <si>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</si>
  <si>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</si>
  <si>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</si>
  <si>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</si>
  <si>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</si>
  <si>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</si>
  <si>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</si>
  <si>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</si>
  <si>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</si>
  <si>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</si>
  <si>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</si>
  <si>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</si>
  <si>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</si>
  <si>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</si>
  <si>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</si>
  <si>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</si>
  <si>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</si>
  <si>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</si>
  <si>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</si>
  <si>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</si>
  <si>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</si>
  <si>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</si>
  <si>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</si>
  <si>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</si>
  <si>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</si>
  <si>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</si>
  <si>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</si>
  <si>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</si>
  <si>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</si>
  <si>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</si>
  <si>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</si>
  <si>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</si>
  <si>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</si>
  <si>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</si>
  <si>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</si>
  <si>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</si>
  <si>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</si>
  <si>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</si>
  <si>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</si>
  <si>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</si>
  <si>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</si>
  <si>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</si>
  <si>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</si>
  <si>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</si>
  <si>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</si>
  <si>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</si>
  <si>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</si>
  <si>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</si>
  <si>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</si>
  <si>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</si>
  <si>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</si>
  <si>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</si>
  <si>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</si>
  <si>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</si>
  <si>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</si>
  <si>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</si>
  <si>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</si>
  <si>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</si>
  <si>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</si>
  <si>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</si>
  <si>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</si>
  <si>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</si>
  <si>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</si>
  <si>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</si>
  <si>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</si>
  <si>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</si>
  <si>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</si>
  <si>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</si>
  <si>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</si>
  <si>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</si>
  <si>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</si>
  <si>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</si>
  <si>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</si>
  <si>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</si>
  <si>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</si>
  <si>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</si>
  <si>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</si>
  <si>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</si>
  <si>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</si>
  <si>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</si>
  <si>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</si>
  <si>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</si>
  <si>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</si>
  <si>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</si>
  <si>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</si>
  <si>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</si>
  <si>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</si>
  <si>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</si>
  <si>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</si>
  <si>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</si>
  <si>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</si>
  <si>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</si>
  <si>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</si>
  <si>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</si>
  <si>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</si>
  <si>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</si>
  <si>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</si>
  <si>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</si>
  <si>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</si>
  <si>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</si>
  <si>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</si>
  <si>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</si>
  <si>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</si>
  <si>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</si>
  <si>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</si>
  <si>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</si>
  <si>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</si>
  <si>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</si>
  <si>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</si>
  <si>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</si>
  <si>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</si>
  <si>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</si>
  <si>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</si>
  <si>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</si>
  <si>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</si>
  <si>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</si>
  <si>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</si>
  <si>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</si>
  <si>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</si>
  <si>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</si>
  <si>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</si>
  <si>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</si>
  <si>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</si>
  <si>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</si>
  <si>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</si>
  <si>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</si>
  <si>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</si>
  <si>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</si>
  <si>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</si>
  <si>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</si>
  <si>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</si>
  <si>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</si>
  <si>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</si>
  <si>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</si>
  <si>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</si>
  <si>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</si>
  <si>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</si>
  <si>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</si>
  <si>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</si>
  <si>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</si>
  <si>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</si>
  <si>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</si>
  <si>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</si>
  <si>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</si>
  <si>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</si>
  <si>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</si>
  <si>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</si>
  <si>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</si>
  <si>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</si>
  <si>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</si>
  <si>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</si>
  <si>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</si>
  <si>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</si>
  <si>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</si>
  <si>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</si>
  <si>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</si>
  <si>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</si>
  <si>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</si>
  <si>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</si>
  <si>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</si>
  <si>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</si>
  <si>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</si>
  <si>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</si>
  <si>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</si>
  <si>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</si>
  <si>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</si>
  <si>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</si>
  <si>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</si>
  <si>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</si>
  <si>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</si>
  <si>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</si>
  <si>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</si>
  <si>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</si>
  <si>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</si>
  <si>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</si>
  <si>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</si>
  <si>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</si>
  <si>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</si>
  <si>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</si>
  <si>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</si>
  <si>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</si>
  <si>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</si>
  <si>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</si>
  <si>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</si>
  <si>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</si>
  <si>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</si>
  <si>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</si>
  <si>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</si>
  <si>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</si>
  <si>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</si>
  <si>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</si>
  <si>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</si>
  <si>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</si>
  <si>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</si>
  <si>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</si>
  <si>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</si>
  <si>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</si>
  <si>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</si>
  <si>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</si>
  <si>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</si>
  <si>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</si>
  <si>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</si>
  <si>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</si>
  <si>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</si>
  <si>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</si>
  <si>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</si>
  <si>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</si>
  <si>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</si>
  <si>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</si>
  <si>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</si>
  <si>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</si>
  <si>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</si>
  <si>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</si>
  <si>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</si>
  <si>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</si>
  <si>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</si>
  <si>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</si>
  <si>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</si>
  <si>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</si>
  <si>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</si>
  <si>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</si>
  <si>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</si>
  <si>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</si>
  <si>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</si>
  <si>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</si>
  <si>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</si>
  <si>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</si>
  <si>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</si>
  <si>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</si>
  <si>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</si>
  <si>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</si>
  <si>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</si>
  <si>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</si>
  <si>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</si>
  <si>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</si>
  <si>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</si>
  <si>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</si>
  <si>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</si>
  <si>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</si>
  <si>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</si>
  <si>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</si>
  <si>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</si>
  <si>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</si>
  <si>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</si>
  <si>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</si>
  <si>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</si>
  <si>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</si>
  <si>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</si>
  <si>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</si>
  <si>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</si>
  <si>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</si>
  <si>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</si>
  <si>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</si>
  <si>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</si>
  <si>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</si>
  <si>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</si>
  <si>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</si>
  <si>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</si>
  <si>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</si>
  <si>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</si>
  <si>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</si>
  <si>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</si>
  <si>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</si>
  <si>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</si>
  <si>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</si>
  <si>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</si>
  <si>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</si>
  <si>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</si>
  <si>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</si>
  <si>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</si>
  <si>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</si>
  <si>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</si>
  <si>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</si>
  <si>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</si>
  <si>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</si>
  <si>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</si>
  <si>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</si>
  <si>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</si>
  <si>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</si>
  <si>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</si>
  <si>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</si>
  <si>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</si>
  <si>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</si>
  <si>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</si>
  <si>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</si>
  <si>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</si>
  <si>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</si>
  <si>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</si>
  <si>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</si>
  <si>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</si>
  <si>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</si>
  <si>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</si>
  <si>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</si>
  <si>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</si>
  <si>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</si>
  <si>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</si>
  <si>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</si>
  <si>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</si>
  <si>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</si>
  <si>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</si>
  <si>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</si>
  <si>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</si>
  <si>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</si>
  <si>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</si>
  <si>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</si>
  <si>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</si>
  <si>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</si>
  <si>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</si>
  <si>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</si>
  <si>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</si>
  <si>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</si>
  <si>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</si>
  <si>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</si>
  <si>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</si>
  <si>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</si>
  <si>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</si>
  <si>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</si>
  <si>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</si>
  <si>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</si>
  <si>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</si>
  <si>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</si>
  <si>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</si>
  <si>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</si>
  <si>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</si>
  <si>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</si>
  <si>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</si>
  <si>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</si>
  <si>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</si>
  <si>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</si>
  <si>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</si>
  <si>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</si>
  <si>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</si>
  <si>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</si>
  <si>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</si>
  <si>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</si>
  <si>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</si>
  <si>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</si>
  <si>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</si>
  <si>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</si>
  <si>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</si>
  <si>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</si>
  <si>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</si>
  <si>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</si>
  <si>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</si>
  <si>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</si>
  <si>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</si>
  <si>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</si>
  <si>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</si>
  <si>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</si>
  <si>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</si>
  <si>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</si>
  <si>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</si>
  <si>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</si>
  <si>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</si>
  <si>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</si>
  <si>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</si>
  <si>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</si>
  <si>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</si>
  <si>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</si>
  <si>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</si>
  <si>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</si>
  <si>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</si>
  <si>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</si>
  <si>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</si>
  <si>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</si>
  <si>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</si>
  <si>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</si>
  <si>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</si>
  <si>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</si>
  <si>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</si>
  <si>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</si>
  <si>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</si>
  <si>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</si>
  <si>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</si>
  <si>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</si>
  <si>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</si>
  <si>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</si>
  <si>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</si>
  <si>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</si>
  <si>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</si>
  <si>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</si>
  <si>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</si>
  <si>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</si>
  <si>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</si>
  <si>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</si>
  <si>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</si>
  <si>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</si>
  <si>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</si>
  <si>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</si>
  <si>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</si>
  <si>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</si>
  <si>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</si>
  <si>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</si>
  <si>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</si>
  <si>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</si>
  <si>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</si>
  <si>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</si>
  <si>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</si>
  <si>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</si>
  <si>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</si>
  <si>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</si>
  <si>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</si>
  <si>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</si>
  <si>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</si>
  <si>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</si>
  <si>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</si>
  <si>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</si>
  <si>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</si>
  <si>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</si>
  <si>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</si>
  <si>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</si>
  <si>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</si>
  <si>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</si>
  <si>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</si>
  <si>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</si>
  <si>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</si>
  <si>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</si>
  <si>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</si>
  <si>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</si>
  <si>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</si>
  <si>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</si>
  <si>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</si>
  <si>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</si>
  <si>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</si>
  <si>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</si>
  <si>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</si>
  <si>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</si>
  <si>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</si>
  <si>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</si>
  <si>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</si>
  <si>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</si>
  <si>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</si>
  <si>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</si>
  <si>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</si>
  <si>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</si>
  <si>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</si>
  <si>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</si>
  <si>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</si>
  <si>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</si>
  <si>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</si>
  <si>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</si>
  <si>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</si>
  <si>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</si>
  <si>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</si>
  <si>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</si>
  <si>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</si>
  <si>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</si>
  <si>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</si>
  <si>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</si>
  <si>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</si>
  <si>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</si>
  <si>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</si>
  <si>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</si>
  <si>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</si>
  <si>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</si>
  <si>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</si>
  <si>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</si>
  <si>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</si>
  <si>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</si>
  <si>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</si>
  <si>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</si>
  <si>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</si>
  <si>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</si>
  <si>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</si>
  <si>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</si>
  <si>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</si>
  <si>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</si>
  <si>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</si>
  <si>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</si>
  <si>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</si>
  <si>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</si>
  <si>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</si>
  <si>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</si>
  <si>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</si>
  <si>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</si>
  <si>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</si>
  <si>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</si>
  <si>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</si>
  <si>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</si>
  <si>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</si>
  <si>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</si>
  <si>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</si>
  <si>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</si>
  <si>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</si>
  <si>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</si>
  <si>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</si>
  <si>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</si>
  <si>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</si>
  <si>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</si>
  <si>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</si>
  <si>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</si>
  <si>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</si>
  <si>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</si>
  <si>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</si>
  <si>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</si>
  <si>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</si>
  <si>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</si>
  <si>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</si>
  <si>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</si>
  <si>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</si>
  <si>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</si>
  <si>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</si>
  <si>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</si>
  <si>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</si>
  <si>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</si>
  <si>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</si>
  <si>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</si>
  <si>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</si>
  <si>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</si>
  <si>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</si>
  <si>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</si>
  <si>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</si>
  <si>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</si>
  <si>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</si>
  <si>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</si>
  <si>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</si>
  <si>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</si>
  <si>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</si>
  <si>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</si>
  <si>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</si>
  <si>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</si>
  <si>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</si>
  <si>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</si>
  <si>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</si>
  <si>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</si>
  <si>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</si>
  <si>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</si>
  <si>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</si>
  <si>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</si>
  <si>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</si>
  <si>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</si>
  <si>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</si>
  <si>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</si>
  <si>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</si>
  <si>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</si>
  <si>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</si>
  <si>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</si>
  <si>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</si>
  <si>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</si>
  <si>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</si>
  <si>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</si>
  <si>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</si>
  <si>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</si>
  <si>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</si>
  <si>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</si>
  <si>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</si>
  <si>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</si>
  <si>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</si>
  <si>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</si>
  <si>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</si>
  <si>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</si>
  <si>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</si>
  <si>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</si>
  <si>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</si>
  <si>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</si>
  <si>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</si>
  <si>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</si>
  <si>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</si>
  <si>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</si>
  <si>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</si>
  <si>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</si>
  <si>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</si>
  <si>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</si>
  <si>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</si>
  <si>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</si>
  <si>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</si>
  <si>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</si>
  <si>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</si>
  <si>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</si>
  <si>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</si>
  <si>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</si>
  <si>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</si>
  <si>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</si>
  <si>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</si>
  <si>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</si>
  <si>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</si>
  <si>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</si>
  <si>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</si>
  <si>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</si>
  <si>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</si>
  <si>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</si>
  <si>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</si>
  <si>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</si>
  <si>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</si>
  <si>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</si>
  <si>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</si>
  <si>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</si>
  <si>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</si>
  <si>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</si>
  <si>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</si>
  <si>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</si>
  <si>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</si>
  <si>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</si>
  <si>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</si>
  <si>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</si>
  <si>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</si>
  <si>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</si>
  <si>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</si>
  <si>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</si>
  <si>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</si>
  <si>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</si>
  <si>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</si>
  <si>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</si>
  <si>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</si>
  <si>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</si>
  <si>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</si>
  <si>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</si>
  <si>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</si>
  <si>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</si>
  <si>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</si>
  <si>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</si>
  <si>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</si>
  <si>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</si>
  <si>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</si>
  <si>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</si>
  <si>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</si>
  <si>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</si>
  <si>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</si>
  <si>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</si>
  <si>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</si>
  <si>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</si>
  <si>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</si>
  <si>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</si>
  <si>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</si>
  <si>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</si>
  <si>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</si>
  <si>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</si>
  <si>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</si>
  <si>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</si>
  <si>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</si>
  <si>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</si>
  <si>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</si>
  <si>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</si>
  <si>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</si>
  <si>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</si>
  <si>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</si>
  <si>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</si>
  <si>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</si>
  <si>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</si>
  <si>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</si>
  <si>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</si>
  <si>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</si>
  <si>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</si>
  <si>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</si>
  <si>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</si>
  <si>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</si>
  <si>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</si>
  <si>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</si>
  <si>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</si>
  <si>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</si>
  <si>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</si>
  <si>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</si>
  <si>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</si>
  <si>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</si>
  <si>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</si>
  <si>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</si>
  <si>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</si>
  <si>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</si>
  <si>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</si>
  <si>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</si>
  <si>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</si>
  <si>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</si>
  <si>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</si>
  <si>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</si>
  <si>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</si>
  <si>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</si>
  <si>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</si>
  <si>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</si>
  <si>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</si>
  <si>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</si>
  <si>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</si>
  <si>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</si>
  <si>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</si>
  <si>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</si>
  <si>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</si>
  <si>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</si>
  <si>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</si>
  <si>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</si>
  <si>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</si>
  <si>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</si>
  <si>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</si>
  <si>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</si>
  <si>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</si>
  <si>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</si>
  <si>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</si>
  <si>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</si>
  <si>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</si>
  <si>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</si>
  <si>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</si>
  <si>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</si>
  <si>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</si>
  <si>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</si>
  <si>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</si>
  <si>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</si>
  <si>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</si>
  <si>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</si>
  <si>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</si>
  <si>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</si>
  <si>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</si>
  <si>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</si>
  <si>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</si>
  <si>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</si>
  <si>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</si>
  <si>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</si>
  <si>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</si>
  <si>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</si>
  <si>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</si>
  <si>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</si>
  <si>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</si>
  <si>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</si>
  <si>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</si>
  <si>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</si>
  <si>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</si>
  <si>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</si>
  <si>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</si>
  <si>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</si>
  <si>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</si>
  <si>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</si>
  <si>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</si>
  <si>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</si>
  <si>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</si>
  <si>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</si>
  <si>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</si>
  <si>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</si>
  <si>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</si>
  <si>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</si>
  <si>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</si>
  <si>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</si>
  <si>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</si>
  <si>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</si>
  <si>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</si>
  <si>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</si>
  <si>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</si>
  <si>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</si>
  <si>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</si>
  <si>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</si>
  <si>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</si>
  <si>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</si>
  <si>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</si>
  <si>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</si>
  <si>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</si>
  <si>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</si>
  <si>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</si>
  <si>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</si>
  <si>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</si>
  <si>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</si>
  <si>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</si>
  <si>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</si>
  <si>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</si>
  <si>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</si>
  <si>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</si>
  <si>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</si>
  <si>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</si>
  <si>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</si>
  <si>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</si>
  <si>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</si>
  <si>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</si>
  <si>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</si>
  <si>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</si>
  <si>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</si>
  <si>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</si>
  <si>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</si>
  <si>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</si>
  <si>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</si>
  <si>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</si>
  <si>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</si>
  <si>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</si>
  <si>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</si>
  <si>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</si>
  <si>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</si>
  <si>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</si>
  <si>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</si>
  <si>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</si>
  <si>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</si>
  <si>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</si>
  <si>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</si>
  <si>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</si>
  <si>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</si>
  <si>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</si>
  <si>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</si>
  <si>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</si>
  <si>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</si>
  <si>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</si>
  <si>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</si>
  <si>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</si>
  <si>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</si>
  <si>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</si>
  <si>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</si>
  <si>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</si>
  <si>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</si>
  <si>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</si>
  <si>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</si>
  <si>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</si>
  <si>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</si>
  <si>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</si>
  <si>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</si>
  <si>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</si>
  <si>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</si>
  <si>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</si>
  <si>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</si>
  <si>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</si>
  <si>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</si>
  <si>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</si>
  <si>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</si>
  <si>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</si>
  <si>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</si>
  <si>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</si>
  <si>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</si>
  <si>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</si>
  <si>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</si>
  <si>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</si>
  <si>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</si>
  <si>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</si>
  <si>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</si>
  <si>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</si>
  <si>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</si>
  <si>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</si>
  <si>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</si>
  <si>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</si>
  <si>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</si>
  <si>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</si>
  <si>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</si>
  <si>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</si>
  <si>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</si>
  <si>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</si>
  <si>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</si>
  <si>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</si>
  <si>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</si>
  <si>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</si>
  <si>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</si>
  <si>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</si>
  <si>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</si>
  <si>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</si>
  <si>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</si>
  <si>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</si>
  <si>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</si>
  <si>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</si>
  <si>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</si>
  <si>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</si>
  <si>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</si>
  <si>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</si>
  <si>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</si>
  <si>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</si>
  <si>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</si>
  <si>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</si>
  <si>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</si>
  <si>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</si>
  <si>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</si>
  <si>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</si>
  <si>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</si>
  <si>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</si>
  <si>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</si>
  <si>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</si>
  <si>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</si>
  <si>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</si>
  <si>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</si>
  <si>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</si>
  <si>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</si>
  <si>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</si>
  <si>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</si>
  <si>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</si>
  <si>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</si>
  <si>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</si>
  <si>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</si>
  <si>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</si>
  <si>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</si>
  <si>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</si>
  <si>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</si>
  <si>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</si>
  <si>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</si>
  <si>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</si>
  <si>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</si>
  <si>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</si>
  <si>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</si>
  <si>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</si>
  <si>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</si>
  <si>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</si>
  <si>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</si>
  <si>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</si>
  <si>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</si>
  <si>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</si>
  <si>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</si>
  <si>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</si>
  <si>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</si>
  <si>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</si>
  <si>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</si>
  <si>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</si>
  <si>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</si>
  <si>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</si>
  <si>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</si>
  <si>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</si>
  <si>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</si>
  <si>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</si>
  <si>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</si>
  <si>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</si>
  <si>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</si>
  <si>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</si>
  <si>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</si>
  <si>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</si>
  <si>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</si>
  <si>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</si>
  <si>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</si>
  <si>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</si>
  <si>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</si>
  <si>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</si>
  <si>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</si>
  <si>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</si>
  <si>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</si>
  <si>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</si>
  <si>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</si>
  <si>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</si>
  <si>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</si>
  <si>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</si>
  <si>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</si>
  <si>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</si>
  <si>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</si>
  <si>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</si>
  <si>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</si>
  <si>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</si>
  <si>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</si>
  <si>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</si>
  <si>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</si>
  <si>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</si>
  <si>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</si>
  <si>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</si>
  <si>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</si>
  <si>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</si>
  <si>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</si>
  <si>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</si>
  <si>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</si>
  <si>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</si>
  <si>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</si>
  <si>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</si>
  <si>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</si>
  <si>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</si>
  <si>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</si>
  <si>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</si>
  <si>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</si>
  <si>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</si>
  <si>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</si>
  <si>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</si>
  <si>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</si>
  <si>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</si>
  <si>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</si>
  <si>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</si>
  <si>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</si>
  <si>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</si>
  <si>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</si>
  <si>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</si>
  <si>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</si>
  <si>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</si>
  <si>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</si>
  <si>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</si>
  <si>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</si>
  <si>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</si>
  <si>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</si>
  <si>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</si>
  <si>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</si>
  <si>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</si>
  <si>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</si>
  <si>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</si>
  <si>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</si>
  <si>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</si>
  <si>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</si>
  <si>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</si>
  <si>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</si>
  <si>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</si>
  <si>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</si>
  <si>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</si>
  <si>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</si>
  <si>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</si>
  <si>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</si>
  <si>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</si>
  <si>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</si>
  <si>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</si>
  <si>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</si>
  <si>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</si>
  <si>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</si>
  <si>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</si>
  <si>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</si>
  <si>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</si>
  <si>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</si>
  <si>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</si>
  <si>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</si>
  <si>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</si>
  <si>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</si>
  <si>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</si>
  <si>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</si>
  <si>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</si>
  <si>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</si>
  <si>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</si>
  <si>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</si>
  <si>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</si>
  <si>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</si>
  <si>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</si>
  <si>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</si>
  <si>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</si>
  <si>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</si>
  <si>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</si>
  <si>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</si>
  <si>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</si>
  <si>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</si>
  <si>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</si>
  <si>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</si>
  <si>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</si>
  <si>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</si>
  <si>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</si>
  <si>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</si>
  <si>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</si>
  <si>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</si>
  <si>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</si>
  <si>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</si>
  <si>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</si>
  <si>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</si>
  <si>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</si>
  <si>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</si>
  <si>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</si>
  <si>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</si>
  <si>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</si>
  <si>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</si>
  <si>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</si>
  <si>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</si>
  <si>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</si>
  <si>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</si>
  <si>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</si>
  <si>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</si>
  <si>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</si>
  <si>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</si>
  <si>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</si>
  <si>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</si>
  <si>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</si>
  <si>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</si>
  <si>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</si>
  <si>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</si>
  <si>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</si>
  <si>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</si>
  <si>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</si>
  <si>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</si>
  <si>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</si>
  <si>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</si>
  <si>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</si>
  <si>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</si>
  <si>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</si>
  <si>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</si>
  <si>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</si>
  <si>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</si>
  <si>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</si>
  <si>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</si>
  <si>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</si>
  <si>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</si>
  <si>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</si>
  <si>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</si>
  <si>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</si>
  <si>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</si>
  <si>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</si>
  <si>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</si>
  <si>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</si>
  <si>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</si>
  <si>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</si>
  <si>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</si>
  <si>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</si>
  <si>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</si>
  <si>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</si>
  <si>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</si>
  <si>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</si>
  <si>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</si>
  <si>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</si>
  <si>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</si>
  <si>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</si>
  <si>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</si>
  <si>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</si>
  <si>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</si>
  <si>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</si>
  <si>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</si>
  <si>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</si>
  <si>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</si>
  <si>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</si>
  <si>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</si>
  <si>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</si>
  <si>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</si>
  <si>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</si>
  <si>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</si>
  <si>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</si>
  <si>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</si>
  <si>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</si>
  <si>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</si>
  <si>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</si>
  <si>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</si>
  <si>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</si>
  <si>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</si>
  <si>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</si>
  <si>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</si>
  <si>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</si>
  <si>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</si>
  <si>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</si>
  <si>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</si>
  <si>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</si>
  <si>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</si>
  <si>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</si>
  <si>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</si>
  <si>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</si>
  <si>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</si>
  <si>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</si>
  <si>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</si>
  <si>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</si>
  <si>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</si>
  <si>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</si>
  <si>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</si>
  <si>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</si>
  <si>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</si>
  <si>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</si>
  <si>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</si>
  <si>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</si>
  <si>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</si>
  <si>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</si>
  <si>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</si>
  <si>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</si>
  <si>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</si>
  <si>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</si>
  <si>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</si>
  <si>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</si>
  <si>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</si>
  <si>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</si>
  <si>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</si>
  <si>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</si>
  <si>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</si>
  <si>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</si>
  <si>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</si>
  <si>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</si>
  <si>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</si>
  <si>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</si>
  <si>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</si>
  <si>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</si>
  <si>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</si>
  <si>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</si>
  <si>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</si>
  <si>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</si>
  <si>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</si>
  <si>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</si>
  <si>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</si>
  <si>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</si>
  <si>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</si>
  <si>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</si>
  <si>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</si>
  <si>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</si>
  <si>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</si>
  <si>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</si>
  <si>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</si>
  <si>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</si>
  <si>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</si>
  <si>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</si>
  <si>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</si>
  <si>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</si>
  <si>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</si>
  <si>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</si>
  <si>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</si>
  <si>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</si>
  <si>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</si>
  <si>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</si>
  <si>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</si>
  <si>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</si>
  <si>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</si>
  <si>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</si>
  <si>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</si>
  <si>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</si>
  <si>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</si>
  <si>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</si>
  <si>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</si>
  <si>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</si>
  <si>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</si>
  <si>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</si>
  <si>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</si>
  <si>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</si>
  <si>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</si>
  <si>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</si>
  <si>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</si>
  <si>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</si>
  <si>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</si>
  <si>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</si>
  <si>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</si>
  <si>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</si>
  <si>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</si>
  <si>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</si>
  <si>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</si>
  <si>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</si>
  <si>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</si>
  <si>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</si>
  <si>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</si>
  <si>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</si>
  <si>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</si>
  <si>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</si>
  <si>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</si>
  <si>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</si>
  <si>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</si>
  <si>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</si>
  <si>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</si>
  <si>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</si>
  <si>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</si>
  <si>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</si>
  <si>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</si>
  <si>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</si>
  <si>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</si>
  <si>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</si>
  <si>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</si>
  <si>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</si>
  <si>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</si>
  <si>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</si>
  <si>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</si>
  <si>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</si>
  <si>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</si>
  <si>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</si>
  <si>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</si>
  <si>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</si>
  <si>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</si>
  <si>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</si>
  <si>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</si>
  <si>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</si>
  <si>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</si>
  <si>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</si>
  <si>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</si>
  <si>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</si>
  <si>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</si>
  <si>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</si>
  <si>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</si>
  <si>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</si>
  <si>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</si>
  <si>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</si>
  <si>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</si>
  <si>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</si>
  <si>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</si>
  <si>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</si>
  <si>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</si>
  <si>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</si>
  <si>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</si>
  <si>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</si>
  <si>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</si>
  <si>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</si>
  <si>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</si>
  <si>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</si>
  <si>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</si>
  <si>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</si>
  <si>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</si>
  <si>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</si>
  <si>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</si>
  <si>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</si>
  <si>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</si>
  <si>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</si>
  <si>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</si>
  <si>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</si>
  <si>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</si>
  <si>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</si>
  <si>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</si>
  <si>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</si>
  <si>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</si>
  <si>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</si>
  <si>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</si>
  <si>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</si>
  <si>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</si>
  <si>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</si>
  <si>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</si>
  <si>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</si>
  <si>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</si>
  <si>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</si>
  <si>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</si>
  <si>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</si>
  <si>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</si>
  <si>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</si>
  <si>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</si>
  <si>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</si>
  <si>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</si>
  <si>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</si>
  <si>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</si>
  <si>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</si>
  <si>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</si>
  <si>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</si>
  <si>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</si>
  <si>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</si>
  <si>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</si>
  <si>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</si>
  <si>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</si>
  <si>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</si>
  <si>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</si>
  <si>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</si>
  <si>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</si>
  <si>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</si>
  <si>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</si>
  <si>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</si>
  <si>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</si>
  <si>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</si>
  <si>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</si>
  <si>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</si>
  <si>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</si>
  <si>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</si>
  <si>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</si>
  <si>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</si>
  <si>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</si>
  <si>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</si>
  <si>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</si>
  <si>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</si>
  <si>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</si>
  <si>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</si>
  <si>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</si>
  <si>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</si>
  <si>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</si>
  <si>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</si>
  <si>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</si>
  <si>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</si>
  <si>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</si>
  <si>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</si>
  <si>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</si>
  <si>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</si>
  <si>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</si>
  <si>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</si>
  <si>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</si>
  <si>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</si>
  <si>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</si>
  <si>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</si>
  <si>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</si>
  <si>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</si>
  <si>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</si>
  <si>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</si>
  <si>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</si>
  <si>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</si>
  <si>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</si>
  <si>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</si>
  <si>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</si>
  <si>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</si>
  <si>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</si>
  <si>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</si>
  <si>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</si>
  <si>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</si>
  <si>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</si>
  <si>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</si>
  <si>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</si>
  <si>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</si>
  <si>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</si>
  <si>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</si>
  <si>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</si>
  <si>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</si>
  <si>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</si>
  <si>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</si>
  <si>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</si>
  <si>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</si>
  <si>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</si>
  <si>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</si>
  <si>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</si>
  <si>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</si>
  <si>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</si>
  <si>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</si>
  <si>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</si>
  <si>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</si>
  <si>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</si>
  <si>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</si>
  <si>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</si>
  <si>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</si>
  <si>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</si>
  <si>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</si>
  <si>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</si>
  <si>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</si>
  <si>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</si>
  <si>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</si>
  <si>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</si>
  <si>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</si>
  <si>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</si>
  <si>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</si>
  <si>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</si>
  <si>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</si>
  <si>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</si>
  <si>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</si>
  <si>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</si>
  <si>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</si>
  <si>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</si>
  <si>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</si>
  <si>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</si>
  <si>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</si>
  <si>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</si>
  <si>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</si>
  <si>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</si>
  <si>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</si>
  <si>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</si>
  <si>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</si>
  <si>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</si>
  <si>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</si>
  <si>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</si>
  <si>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</si>
  <si>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</si>
  <si>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</si>
  <si>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</si>
  <si>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</si>
  <si>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</si>
  <si>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</si>
  <si>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</si>
  <si>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</si>
  <si>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</si>
  <si>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</si>
  <si>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</si>
  <si>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</si>
  <si>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</si>
  <si>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</si>
  <si>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</si>
  <si>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</si>
  <si>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</si>
  <si>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</si>
  <si>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</si>
  <si>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</si>
  <si>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</si>
  <si>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</si>
  <si>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</si>
  <si>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</si>
  <si>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</si>
  <si>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</si>
  <si>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</si>
  <si>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</si>
  <si>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</si>
  <si>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</si>
  <si>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</si>
  <si>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</si>
  <si>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</si>
  <si>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</si>
  <si>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</si>
  <si>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</si>
  <si>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</si>
  <si>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</si>
  <si>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</si>
  <si>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</si>
  <si>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</si>
  <si>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</si>
  <si>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</si>
  <si>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</si>
  <si>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</si>
  <si>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</si>
  <si>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</si>
  <si>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</si>
  <si>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</si>
  <si>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</si>
  <si>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</si>
  <si>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</si>
  <si>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</si>
  <si>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</si>
  <si>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</si>
  <si>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</si>
  <si>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</si>
  <si>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</si>
  <si>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</si>
  <si>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</si>
  <si>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</si>
  <si>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</si>
  <si>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</si>
  <si>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</si>
  <si>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</si>
  <si>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</si>
  <si>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</si>
  <si>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</si>
  <si>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</si>
  <si>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</si>
  <si>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</si>
  <si>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</si>
  <si>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</si>
  <si>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</si>
  <si>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</si>
  <si>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</si>
  <si>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</si>
  <si>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</si>
  <si>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</si>
  <si>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</si>
  <si>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</si>
  <si>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</si>
  <si>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</si>
  <si>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</si>
  <si>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</si>
  <si>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</si>
  <si>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</si>
  <si>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</si>
  <si>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</si>
  <si>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</si>
  <si>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</si>
  <si>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</si>
  <si>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</si>
  <si>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</si>
  <si>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</si>
  <si>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</si>
  <si>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</si>
  <si>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</si>
  <si>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</si>
  <si>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</si>
  <si>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</si>
  <si>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</si>
  <si>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</si>
  <si>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</si>
  <si>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</si>
  <si>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</si>
  <si>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</si>
  <si>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</si>
  <si>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</si>
  <si>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</si>
  <si>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</si>
  <si>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</si>
  <si>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</si>
  <si>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</si>
  <si>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</si>
  <si>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</si>
  <si>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</si>
  <si>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</si>
  <si>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</si>
  <si>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</si>
  <si>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</si>
  <si>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</si>
  <si>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</si>
  <si>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</si>
  <si>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</si>
  <si>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</si>
  <si>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</si>
  <si>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</si>
  <si>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</si>
  <si>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</si>
  <si>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</si>
  <si>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</si>
  <si>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</si>
  <si>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</si>
  <si>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</si>
  <si>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</si>
  <si>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</si>
  <si>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</si>
  <si>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</si>
  <si>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</si>
  <si>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</si>
  <si>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</si>
  <si>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</si>
  <si>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</si>
  <si>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</si>
  <si>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</si>
  <si>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</si>
  <si>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</si>
  <si>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</si>
  <si>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</si>
  <si>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</si>
  <si>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</si>
  <si>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</si>
  <si>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</si>
  <si>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</si>
  <si>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</si>
  <si>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</si>
  <si>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</si>
  <si>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</si>
  <si>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</si>
  <si>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</si>
  <si>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</si>
  <si>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</si>
  <si>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</si>
  <si>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</si>
  <si>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</si>
  <si>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</si>
  <si>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</si>
  <si>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</si>
  <si>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</si>
  <si>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</si>
  <si>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</si>
  <si>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</si>
  <si>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</si>
  <si>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</si>
  <si>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</si>
  <si>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</si>
  <si>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</si>
  <si>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</si>
  <si>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</si>
  <si>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</si>
  <si>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</si>
  <si>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</si>
  <si>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</si>
  <si>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</si>
  <si>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</si>
  <si>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</si>
  <si>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</si>
  <si>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</si>
  <si>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</si>
  <si>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</si>
  <si>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</si>
  <si>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</si>
  <si>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</si>
  <si>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</si>
  <si>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</si>
  <si>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</si>
  <si>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</si>
  <si>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</si>
  <si>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</si>
  <si>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</si>
  <si>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</si>
  <si>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</si>
  <si>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</si>
  <si>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</si>
  <si>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</si>
  <si>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</si>
  <si>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</si>
  <si>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</si>
  <si>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</si>
  <si>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</si>
  <si>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</si>
  <si>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</si>
  <si>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</si>
  <si>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</si>
  <si>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</si>
  <si>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</si>
  <si>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</si>
  <si>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</si>
  <si>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</si>
  <si>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</si>
  <si>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</si>
  <si>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</si>
  <si>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</si>
  <si>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</si>
  <si>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</si>
  <si>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</si>
  <si>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</si>
  <si>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</si>
  <si>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</si>
  <si>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</si>
  <si>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</si>
  <si>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</si>
  <si>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</si>
  <si>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</si>
  <si>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</si>
  <si>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</si>
  <si>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</si>
  <si>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</si>
  <si>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</si>
  <si>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</si>
  <si>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</si>
  <si>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</si>
  <si>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</si>
  <si>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</si>
  <si>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</si>
  <si>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</si>
  <si>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</si>
  <si>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</si>
  <si>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</si>
  <si>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</si>
  <si>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</si>
  <si>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</si>
  <si>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</si>
  <si>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</si>
  <si>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</si>
  <si>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</si>
  <si>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</si>
  <si>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</si>
  <si>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</si>
  <si>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</si>
  <si>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</si>
  <si>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</si>
  <si>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</si>
  <si>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</si>
  <si>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</si>
  <si>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</si>
  <si>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</si>
  <si>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</si>
  <si>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</si>
  <si>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</si>
  <si>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</si>
  <si>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</si>
  <si>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</si>
  <si>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</si>
  <si>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</si>
  <si>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</si>
  <si>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</si>
  <si>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</si>
  <si>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</si>
  <si>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</si>
  <si>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</si>
  <si>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</si>
  <si>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</si>
  <si>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</si>
  <si>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</si>
  <si>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</si>
  <si>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</si>
  <si>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</si>
  <si>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</si>
  <si>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</si>
  <si>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</si>
  <si>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</si>
  <si>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</si>
  <si>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</si>
  <si>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</si>
  <si>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</si>
  <si>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</si>
  <si>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</si>
  <si>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</si>
  <si>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</si>
  <si>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</si>
  <si>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</si>
  <si>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</si>
  <si>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</si>
  <si>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</si>
  <si>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</si>
  <si>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</si>
  <si>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</si>
  <si>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</si>
  <si>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</si>
  <si>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</si>
  <si>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</si>
  <si>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</si>
  <si>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</si>
  <si>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</si>
  <si>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</si>
  <si>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</si>
  <si>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</si>
  <si>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</si>
  <si>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</si>
  <si>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</si>
  <si>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</si>
  <si>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</si>
  <si>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</si>
  <si>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</si>
  <si>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</si>
  <si>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</si>
  <si>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</si>
  <si>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</si>
  <si>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</si>
  <si>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</si>
  <si>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</si>
  <si>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</si>
  <si>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</si>
  <si>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</si>
  <si>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</si>
  <si>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</si>
  <si>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</si>
  <si>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</si>
  <si>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</si>
  <si>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</si>
  <si>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</si>
  <si>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</si>
  <si>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</si>
  <si>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</si>
  <si>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</si>
  <si>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</si>
  <si>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</si>
  <si>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</si>
  <si>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</si>
  <si>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</si>
  <si>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</si>
  <si>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</si>
  <si>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</si>
  <si>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</si>
  <si>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</si>
  <si>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</si>
  <si>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</si>
  <si>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</si>
  <si>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</si>
  <si>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</si>
  <si>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</si>
  <si>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</si>
  <si>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</si>
  <si>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</si>
  <si>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</si>
  <si>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</si>
  <si>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</si>
  <si>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</si>
  <si>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</si>
  <si>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</si>
  <si>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</si>
  <si>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</si>
  <si>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</si>
  <si>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</si>
  <si>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</si>
  <si>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</si>
  <si>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</si>
  <si>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</si>
  <si>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</si>
  <si>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</si>
  <si>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</si>
  <si>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</si>
  <si>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</si>
  <si>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</si>
  <si>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</si>
  <si>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</si>
  <si>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</si>
  <si>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</si>
  <si>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</si>
  <si>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</si>
  <si>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</si>
  <si>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</si>
  <si>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</si>
  <si>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</si>
  <si>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</si>
  <si>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</si>
  <si>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</si>
  <si>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</si>
  <si>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</si>
  <si>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</si>
  <si>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</si>
  <si>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</si>
  <si>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</si>
  <si>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</si>
  <si>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</si>
  <si>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</si>
  <si>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</si>
  <si>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</si>
  <si>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</si>
  <si>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</si>
  <si>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</si>
  <si>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</si>
  <si>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</si>
  <si>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</si>
  <si>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</si>
  <si>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</si>
  <si>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</si>
  <si>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</si>
  <si>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</si>
  <si>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</si>
  <si>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</si>
  <si>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</si>
  <si>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</si>
  <si>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</si>
  <si>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</si>
  <si>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</si>
  <si>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</si>
  <si>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</si>
  <si>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</si>
  <si>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</si>
  <si>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</si>
  <si>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</si>
  <si>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</si>
  <si>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</si>
  <si>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</si>
  <si>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</si>
  <si>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</si>
  <si>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</si>
  <si>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</si>
  <si>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</si>
  <si>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</si>
  <si>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</si>
  <si>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</si>
  <si>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</si>
  <si>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</si>
  <si>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</si>
  <si>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</si>
  <si>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</si>
  <si>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</si>
  <si>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</si>
  <si>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</si>
  <si>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</si>
  <si>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</si>
  <si>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</si>
  <si>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</si>
  <si>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</si>
  <si>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</si>
  <si>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</si>
  <si>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</si>
  <si>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</si>
  <si>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</si>
  <si>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</si>
  <si>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</si>
  <si>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</si>
  <si>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</si>
  <si>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</si>
  <si>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</si>
  <si>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</si>
  <si>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</si>
  <si>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</si>
  <si>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</si>
  <si>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</si>
  <si>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</si>
  <si>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</si>
  <si>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</si>
  <si>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</si>
  <si>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</si>
  <si>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</si>
  <si>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</si>
  <si>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</si>
  <si>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</si>
  <si>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</si>
  <si>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</si>
  <si>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</si>
  <si>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</si>
  <si>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</si>
  <si>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</si>
  <si>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</si>
  <si>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</si>
  <si>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</si>
  <si>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</si>
  <si>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</si>
  <si>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</si>
  <si>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</si>
  <si>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</si>
  <si>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</si>
  <si>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</si>
  <si>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</si>
  <si>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</si>
  <si>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</si>
  <si>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</si>
  <si>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</si>
  <si>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</si>
  <si>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</si>
  <si>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</si>
  <si>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</si>
  <si>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</si>
  <si>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</si>
  <si>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</si>
  <si>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</si>
  <si>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</si>
  <si>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</si>
  <si>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</si>
  <si>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</si>
  <si>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</si>
  <si>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</si>
  <si>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</si>
  <si>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</si>
  <si>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</si>
  <si>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</si>
  <si>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</si>
  <si>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</si>
  <si>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</si>
  <si>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</si>
  <si>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</si>
  <si>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</si>
  <si>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</si>
  <si>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</si>
  <si>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</si>
  <si>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</si>
  <si>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</si>
  <si>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</si>
  <si>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</si>
  <si>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</si>
  <si>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</si>
  <si>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</si>
  <si>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</si>
  <si>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</si>
  <si>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</si>
  <si>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</si>
  <si>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</si>
  <si>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</si>
  <si>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</si>
  <si>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</si>
  <si>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</si>
  <si>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</si>
  <si>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</si>
  <si>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</si>
  <si>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</si>
  <si>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</si>
  <si>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</si>
  <si>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</si>
  <si>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</si>
  <si>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</si>
  <si>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</si>
  <si>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</si>
  <si>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</si>
  <si>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</si>
  <si>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</si>
  <si>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</si>
  <si>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</si>
  <si>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</si>
  <si>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</si>
  <si>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</si>
  <si>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</si>
  <si>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</si>
  <si>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</si>
  <si>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</si>
  <si>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</si>
  <si>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</si>
  <si>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</si>
  <si>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</si>
  <si>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</si>
  <si>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</si>
  <si>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</si>
  <si>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</si>
  <si>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</si>
  <si>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</si>
  <si>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</si>
  <si>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</si>
  <si>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</si>
  <si>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</si>
  <si>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</si>
  <si>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</si>
  <si>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</si>
  <si>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</si>
  <si>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</si>
  <si>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</si>
  <si>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</si>
  <si>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</si>
  <si>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</si>
  <si>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</si>
  <si>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</si>
  <si>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</si>
  <si>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</si>
  <si>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</si>
  <si>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</si>
  <si>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</si>
  <si>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</si>
  <si>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</si>
  <si>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</si>
  <si>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</si>
  <si>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</si>
  <si>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</si>
  <si>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</si>
  <si>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</si>
  <si>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</si>
  <si>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</si>
  <si>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</si>
  <si>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</si>
  <si>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</si>
  <si>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</si>
  <si>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</si>
  <si>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</si>
  <si>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</si>
  <si>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</si>
  <si>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</si>
  <si>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</si>
  <si>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</si>
  <si>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</si>
  <si>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</si>
  <si>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</si>
  <si>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</si>
  <si>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</si>
  <si>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</si>
  <si>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</si>
  <si>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</si>
  <si>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</si>
  <si>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</si>
  <si>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</si>
  <si>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</si>
  <si>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</si>
  <si>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</si>
  <si>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</si>
  <si>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</si>
  <si>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</si>
  <si>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</si>
  <si>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</si>
  <si>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</si>
  <si>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</si>
  <si>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</si>
  <si>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</si>
  <si>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</si>
  <si>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</si>
  <si>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</si>
  <si>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</si>
  <si>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</si>
  <si>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</si>
  <si>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</si>
  <si>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</si>
  <si>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</si>
  <si>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</si>
  <si>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</si>
  <si>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</si>
  <si>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</si>
  <si>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</si>
  <si>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</si>
  <si>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</si>
  <si>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</si>
  <si>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</si>
  <si>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</si>
  <si>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</si>
  <si>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</si>
  <si>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</si>
  <si>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</si>
  <si>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</si>
  <si>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</si>
  <si>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</si>
  <si>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</si>
  <si>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</si>
  <si>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</si>
  <si>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</si>
  <si>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</si>
  <si>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</si>
  <si>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</si>
  <si>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</si>
  <si>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</si>
  <si>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</si>
  <si>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</si>
  <si>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</si>
  <si>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</si>
  <si>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</si>
  <si>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</si>
  <si>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</si>
  <si>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</si>
  <si>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</si>
  <si>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</si>
  <si>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</si>
  <si>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</si>
  <si>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</si>
  <si>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</si>
  <si>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</si>
  <si>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</si>
  <si>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</si>
  <si>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</si>
  <si>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</si>
  <si>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</si>
  <si>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</si>
  <si>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</si>
  <si>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</si>
  <si>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</si>
  <si>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</si>
  <si>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</si>
  <si>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</si>
  <si>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</si>
  <si>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</si>
  <si>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</si>
  <si>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</si>
  <si>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</si>
  <si>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</si>
  <si>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</si>
  <si>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</si>
  <si>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</si>
  <si>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</si>
  <si>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</si>
  <si>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</si>
  <si>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</si>
  <si>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</si>
  <si>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</si>
  <si>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</si>
  <si>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</si>
  <si>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</si>
  <si>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</si>
  <si>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</si>
  <si>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</si>
  <si>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</si>
  <si>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</si>
  <si>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</si>
  <si>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</si>
  <si>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</si>
  <si>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</si>
  <si>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</si>
  <si>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</si>
  <si>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</si>
  <si>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</si>
  <si>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</si>
  <si>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</si>
  <si>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</si>
  <si>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</si>
  <si>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</si>
  <si>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</si>
  <si>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</si>
  <si>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</si>
  <si>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</si>
  <si>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</si>
  <si>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</si>
  <si>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</si>
  <si>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</si>
  <si>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</si>
  <si>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</si>
  <si>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</si>
  <si>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</si>
  <si>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</si>
  <si>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</si>
  <si>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</si>
  <si>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</si>
  <si>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</si>
  <si>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</si>
  <si>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</si>
  <si>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</si>
  <si>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</si>
  <si>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</si>
  <si>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</si>
  <si>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</si>
  <si>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</si>
  <si>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</si>
  <si>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</si>
  <si>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</si>
  <si>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</si>
  <si>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</si>
  <si>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</si>
  <si>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</si>
  <si>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</si>
  <si>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</si>
  <si>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</si>
  <si>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</si>
  <si>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</si>
  <si>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</si>
  <si>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</si>
  <si>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</si>
  <si>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</si>
  <si>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</si>
  <si>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</si>
  <si>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</si>
  <si>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</si>
  <si>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</si>
  <si>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</si>
  <si>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</si>
  <si>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</si>
  <si>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</si>
  <si>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</si>
  <si>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</si>
  <si>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</si>
  <si>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</si>
  <si>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</si>
  <si>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</si>
  <si>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</si>
  <si>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</si>
  <si>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</si>
  <si>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</si>
  <si>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</si>
  <si>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</si>
  <si>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</si>
  <si>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</si>
  <si>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</si>
  <si>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</si>
  <si>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</si>
  <si>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</si>
  <si>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</si>
  <si>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</si>
  <si>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</si>
  <si>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</si>
  <si>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</si>
  <si>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</si>
  <si>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</si>
  <si>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</si>
  <si>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</si>
  <si>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</si>
  <si>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</si>
  <si>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</si>
  <si>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</si>
  <si>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</si>
  <si>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</si>
  <si>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</si>
  <si>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</si>
  <si>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</si>
  <si>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</si>
  <si>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</si>
  <si>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</si>
  <si>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</si>
  <si>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</si>
  <si>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</si>
  <si>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</si>
  <si>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</si>
  <si>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</si>
  <si>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</si>
  <si>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</si>
  <si>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</si>
  <si>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</si>
  <si>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</si>
  <si>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</si>
  <si>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</si>
  <si>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</si>
  <si>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</si>
  <si>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</si>
  <si>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</si>
  <si>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</si>
  <si>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</si>
  <si>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</si>
  <si>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</si>
  <si>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</si>
  <si>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</si>
  <si>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</si>
  <si>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</si>
  <si>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</si>
  <si>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</si>
  <si>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</si>
  <si>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</si>
  <si>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</si>
  <si>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</si>
  <si>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</si>
  <si>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</si>
  <si>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</si>
  <si>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</si>
  <si>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</si>
  <si>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</si>
  <si>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</si>
  <si>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</si>
  <si>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</si>
  <si>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</si>
  <si>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</si>
  <si>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</si>
  <si>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</si>
  <si>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</si>
  <si>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</si>
  <si>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</si>
  <si>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</si>
  <si>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</si>
  <si>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</si>
  <si>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</si>
  <si>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</si>
  <si>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</si>
  <si>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</si>
  <si>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</si>
  <si>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</si>
  <si>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</si>
  <si>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</si>
  <si>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</si>
  <si>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</si>
  <si>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</si>
  <si>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</si>
  <si>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</si>
  <si>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</si>
  <si>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</si>
  <si>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</si>
  <si>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</si>
  <si>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</si>
  <si>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</si>
  <si>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</si>
  <si>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</si>
  <si>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</si>
  <si>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</si>
  <si>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</si>
  <si>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</si>
  <si>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</si>
  <si>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</si>
  <si>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</si>
  <si>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</si>
  <si>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</si>
  <si>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</si>
  <si>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</si>
  <si>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</si>
  <si>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</si>
  <si>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</si>
  <si>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</si>
  <si>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</si>
  <si>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</si>
  <si>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</si>
  <si>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</si>
  <si>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</si>
  <si>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</si>
  <si>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</si>
  <si>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</si>
  <si>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</si>
  <si>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</si>
  <si>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</si>
  <si>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</si>
  <si>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</si>
  <si>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</si>
  <si>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</si>
  <si>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</si>
  <si>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</si>
  <si>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</si>
  <si>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</si>
  <si>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</si>
  <si>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</si>
  <si>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</si>
  <si>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</si>
  <si>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</si>
  <si>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</si>
  <si>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</si>
  <si>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</si>
  <si>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</si>
  <si>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</si>
  <si>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</si>
  <si>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</si>
  <si>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</si>
  <si>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</si>
  <si>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</si>
  <si>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</si>
  <si>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</si>
  <si>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</si>
  <si>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</si>
  <si>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</si>
  <si>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</si>
  <si>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</si>
  <si>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</si>
  <si>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</si>
  <si>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</si>
  <si>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</si>
  <si>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</si>
  <si>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</si>
  <si>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</si>
  <si>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</si>
  <si>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</si>
  <si>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</si>
  <si>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</si>
  <si>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</si>
  <si>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</si>
  <si>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</si>
  <si>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</si>
  <si>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</si>
  <si>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</si>
  <si>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</si>
  <si>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</si>
  <si>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</si>
  <si>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</si>
  <si>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</si>
  <si>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</si>
  <si>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</si>
  <si>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</si>
  <si>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</si>
  <si>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</si>
  <si>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</si>
  <si>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</si>
  <si>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</si>
  <si>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</si>
  <si>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</si>
  <si>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</si>
  <si>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</si>
  <si>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</si>
  <si>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</si>
  <si>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</si>
  <si>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</si>
  <si>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</si>
  <si>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</si>
  <si>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</si>
  <si>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</si>
  <si>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</si>
  <si>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</si>
  <si>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</si>
  <si>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</si>
  <si>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</si>
  <si>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</si>
  <si>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</si>
  <si>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</si>
  <si>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</si>
  <si>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</si>
  <si>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</si>
  <si>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</si>
  <si>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</si>
  <si>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</si>
  <si>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</si>
  <si>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</si>
  <si>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</si>
  <si>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</si>
  <si>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</si>
  <si>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</si>
  <si>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</si>
  <si>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</si>
  <si>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</si>
  <si>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</si>
  <si>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</si>
  <si>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</si>
  <si>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</si>
  <si>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</si>
  <si>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</si>
  <si>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</si>
  <si>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</si>
  <si>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</si>
  <si>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</si>
  <si>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</si>
  <si>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</si>
  <si>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</si>
  <si>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</si>
  <si>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</si>
  <si>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</si>
  <si>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</si>
  <si>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</si>
  <si>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</si>
  <si>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</si>
  <si>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</si>
  <si>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</si>
  <si>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</si>
  <si>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</si>
  <si>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</si>
  <si>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</si>
  <si>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</si>
  <si>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</si>
  <si>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</si>
  <si>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</si>
  <si>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</si>
  <si>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</si>
  <si>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</si>
  <si>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</si>
  <si>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</si>
  <si>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</si>
  <si>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</si>
  <si>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</si>
  <si>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</si>
  <si>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</si>
  <si>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</si>
  <si>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</si>
  <si>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</si>
  <si>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</si>
  <si>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</si>
  <si>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</si>
  <si>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</si>
  <si>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</si>
  <si>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</si>
  <si>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</si>
  <si>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</si>
  <si>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</si>
  <si>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</si>
  <si>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</si>
  <si>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</si>
  <si>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</si>
  <si>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</si>
  <si>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</si>
  <si>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</si>
  <si>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</si>
  <si>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</si>
  <si>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</si>
  <si>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</si>
  <si>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</si>
  <si>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</si>
  <si>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</si>
  <si>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</si>
  <si>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</si>
  <si>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</si>
  <si>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</si>
  <si>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</si>
  <si>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</si>
  <si>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</si>
  <si>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</si>
  <si>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</si>
  <si>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</si>
  <si>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</si>
  <si>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</si>
  <si>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</si>
  <si>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</si>
  <si>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</si>
  <si>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</si>
  <si>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</si>
  <si>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</si>
  <si>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</si>
  <si>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</si>
  <si>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</si>
  <si>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</si>
  <si>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</si>
  <si>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</si>
  <si>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</si>
  <si>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</si>
  <si>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</si>
  <si>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</si>
  <si>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</si>
  <si>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</si>
  <si>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</si>
  <si>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</si>
  <si>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</si>
  <si>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</si>
  <si>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</si>
  <si>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</si>
  <si>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</si>
  <si>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</si>
  <si>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</si>
  <si>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</si>
  <si>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</si>
  <si>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</si>
  <si>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</si>
  <si>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</si>
  <si>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</si>
  <si>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</si>
  <si>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</si>
  <si>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</si>
  <si>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</si>
  <si>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</si>
  <si>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</si>
  <si>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</si>
  <si>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</si>
  <si>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</si>
  <si>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</si>
  <si>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</si>
  <si>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</si>
  <si>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</si>
  <si>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</si>
  <si>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</si>
  <si>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</si>
  <si>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</si>
  <si>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</si>
  <si>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</si>
  <si>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</si>
  <si>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</si>
  <si>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</si>
  <si>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</si>
  <si>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</si>
  <si>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</si>
  <si>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</si>
  <si>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</si>
  <si>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</si>
  <si>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</si>
  <si>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</si>
  <si>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</si>
  <si>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</si>
  <si>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</si>
  <si>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</si>
  <si>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</si>
  <si>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</si>
  <si>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</si>
  <si>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</si>
  <si>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</si>
  <si>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</si>
  <si>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</si>
  <si>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</si>
  <si>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</si>
  <si>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</si>
  <si>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</si>
  <si>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</si>
  <si>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</si>
  <si>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</si>
  <si>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</si>
  <si>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</si>
  <si>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</si>
  <si>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</si>
  <si>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</si>
  <si>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</si>
  <si>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</si>
  <si>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</si>
  <si>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</si>
  <si>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</si>
  <si>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</si>
  <si>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</si>
  <si>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</si>
  <si>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</si>
  <si>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</si>
  <si>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</si>
  <si>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</si>
  <si>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</si>
  <si>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</si>
  <si>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</si>
  <si>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</si>
  <si>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</si>
  <si>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</si>
  <si>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</si>
  <si>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</si>
  <si>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</si>
  <si>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</si>
  <si>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</si>
  <si>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</si>
  <si>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</si>
  <si>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</si>
  <si>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</si>
  <si>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</si>
  <si>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</si>
  <si>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</si>
  <si>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</si>
  <si>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</si>
  <si>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</si>
  <si>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</si>
  <si>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</si>
  <si>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</si>
  <si>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</si>
  <si>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</si>
  <si>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</si>
  <si>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</si>
  <si>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</si>
  <si>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</si>
  <si>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</si>
  <si>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</si>
  <si>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</si>
  <si>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</si>
  <si>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</si>
  <si>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</si>
  <si>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</si>
  <si>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</si>
  <si>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</si>
  <si>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</si>
  <si>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</si>
  <si>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</si>
  <si>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</si>
  <si>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</si>
  <si>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</si>
  <si>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</si>
  <si>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</si>
  <si>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</si>
  <si>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</si>
  <si>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</si>
  <si>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</si>
  <si>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</si>
  <si>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</si>
  <si>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</si>
  <si>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</si>
  <si>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</si>
  <si>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</si>
  <si>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</si>
  <si>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</si>
  <si>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</si>
  <si>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</si>
  <si>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</si>
  <si>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</si>
  <si>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</si>
  <si>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</si>
  <si>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</si>
  <si>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</si>
  <si>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</si>
  <si>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</si>
  <si>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</si>
  <si>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</si>
  <si>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</si>
  <si>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</si>
  <si>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</si>
  <si>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</si>
  <si>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</si>
  <si>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</si>
  <si>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</si>
  <si>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</si>
  <si>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</si>
  <si>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</si>
  <si>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</si>
  <si>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</si>
  <si>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</si>
  <si>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</si>
  <si>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</si>
  <si>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</si>
  <si>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</si>
  <si>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</si>
  <si>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</si>
  <si>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</si>
  <si>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</si>
  <si>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</si>
  <si>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</si>
  <si>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</si>
  <si>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</si>
  <si>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</si>
  <si>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</si>
  <si>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</si>
  <si>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</si>
  <si>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</si>
  <si>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</si>
  <si>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</si>
  <si>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</si>
  <si>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</si>
  <si>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</si>
  <si>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</si>
  <si>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</si>
  <si>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</si>
  <si>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</si>
  <si>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</si>
  <si>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</si>
  <si>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</si>
  <si>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</si>
  <si>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</si>
  <si>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</si>
  <si>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</si>
  <si>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</si>
  <si>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</si>
  <si>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</si>
  <si>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</si>
  <si>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</si>
  <si>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</si>
  <si>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</si>
  <si>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</si>
  <si>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</si>
  <si>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</si>
  <si>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</si>
  <si>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</si>
  <si>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</si>
  <si>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</si>
  <si>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</si>
  <si>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</si>
  <si>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</si>
  <si>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</si>
  <si>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</si>
  <si>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</si>
  <si>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</si>
  <si>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</si>
  <si>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</si>
  <si>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</si>
  <si>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</si>
  <si>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</si>
  <si>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</si>
  <si>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</si>
  <si>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</si>
  <si>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</si>
  <si>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</si>
  <si>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</si>
  <si>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</si>
  <si>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</si>
  <si>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</si>
  <si>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</si>
  <si>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</si>
  <si>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</si>
  <si>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</si>
  <si>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</si>
  <si>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</si>
  <si>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</si>
  <si>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</si>
  <si>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</si>
  <si>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</si>
  <si>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</si>
  <si>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</si>
  <si>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</si>
  <si>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</si>
  <si>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</si>
  <si>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</si>
  <si>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</si>
  <si>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</si>
  <si>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</si>
  <si>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</si>
  <si>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</si>
  <si>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</si>
  <si>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</si>
  <si>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</si>
  <si>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</si>
  <si>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</si>
  <si>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</si>
  <si>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</si>
  <si>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</si>
  <si>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</si>
  <si>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</si>
  <si>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</si>
  <si>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</si>
  <si>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</si>
  <si>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</si>
  <si>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</si>
  <si>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</si>
  <si>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</si>
  <si>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</si>
  <si>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</si>
  <si>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</si>
  <si>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</si>
  <si>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</si>
  <si>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</si>
  <si>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</si>
  <si>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</si>
  <si>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</si>
  <si>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</si>
  <si>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</si>
  <si>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</si>
  <si>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</si>
  <si>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</si>
  <si>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</si>
  <si>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</si>
  <si>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</si>
  <si>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</si>
  <si>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</si>
  <si>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</si>
  <si>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</si>
  <si>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</si>
  <si>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</si>
  <si>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</si>
  <si>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</si>
  <si>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</si>
  <si>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</si>
  <si>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</si>
  <si>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</si>
  <si>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</si>
  <si>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</si>
  <si>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</si>
  <si>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</si>
  <si>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</si>
  <si>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</si>
  <si>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</si>
  <si>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</si>
  <si>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</si>
  <si>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</si>
  <si>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</si>
  <si>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</si>
  <si>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</si>
  <si>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</si>
  <si>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</si>
  <si>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</si>
  <si>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</si>
  <si>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</si>
  <si>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</si>
  <si>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</si>
  <si>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</si>
  <si>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</si>
  <si>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</si>
  <si>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</si>
  <si>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</si>
  <si>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</si>
  <si>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</si>
  <si>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</si>
  <si>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</si>
  <si>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</si>
  <si>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</si>
  <si>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</si>
  <si>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</si>
  <si>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</si>
  <si>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</si>
  <si>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</si>
  <si>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</si>
  <si>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</si>
  <si>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</si>
  <si>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</si>
  <si>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</si>
  <si>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</si>
  <si>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</si>
  <si>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</si>
  <si>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</si>
  <si>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</si>
  <si>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</si>
  <si>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</si>
  <si>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</si>
  <si>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</si>
  <si>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</si>
  <si>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</si>
  <si>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</si>
  <si>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</si>
  <si>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</si>
  <si>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</si>
  <si>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</si>
  <si>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</si>
  <si>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</si>
  <si>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</si>
  <si>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</si>
  <si>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</si>
  <si>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</si>
  <si>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</si>
  <si>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</si>
  <si>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</si>
  <si>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</si>
  <si>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</si>
  <si>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</si>
  <si>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</si>
  <si>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</si>
  <si>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</si>
  <si>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</si>
  <si>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</si>
  <si>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</si>
  <si>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</si>
  <si>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</si>
  <si>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</si>
  <si>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</si>
  <si>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</si>
  <si>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</si>
  <si>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</si>
  <si>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</si>
  <si>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</si>
  <si>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</si>
  <si>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</si>
  <si>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</si>
  <si>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</si>
  <si>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</si>
  <si>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</si>
  <si>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</si>
  <si>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</si>
  <si>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</si>
  <si>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</si>
  <si>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</si>
  <si>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</si>
  <si>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</si>
  <si>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</si>
  <si>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</si>
  <si>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</si>
  <si>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</si>
  <si>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</si>
  <si>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</si>
  <si>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</si>
  <si>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</si>
  <si>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</si>
  <si>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</si>
  <si>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</si>
  <si>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</si>
  <si>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</si>
  <si>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</si>
  <si>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</si>
  <si>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</si>
  <si>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</si>
  <si>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</si>
  <si>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</si>
  <si>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</si>
  <si>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</si>
  <si>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</si>
  <si>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</si>
  <si>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</si>
  <si>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</si>
  <si>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</si>
  <si>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</si>
  <si>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</si>
  <si>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</si>
  <si>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</si>
  <si>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</si>
  <si>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</si>
  <si>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</si>
  <si>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</si>
  <si>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</si>
  <si>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</si>
  <si>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</si>
  <si>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</si>
  <si>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</si>
  <si>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</si>
  <si>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</si>
  <si>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</si>
  <si>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</si>
  <si>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</si>
  <si>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</si>
  <si>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</si>
  <si>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</si>
  <si>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</si>
  <si>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</si>
  <si>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</si>
  <si>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</si>
  <si>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</si>
  <si>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</si>
  <si>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</si>
  <si>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</si>
  <si>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</si>
  <si>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</si>
  <si>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</si>
  <si>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</si>
  <si>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</si>
  <si>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</si>
  <si>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</si>
  <si>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</si>
  <si>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</si>
  <si>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</si>
  <si>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</si>
  <si>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</si>
  <si>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</si>
  <si>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</si>
  <si>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</si>
  <si>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</si>
  <si>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</si>
  <si>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</si>
  <si>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</si>
  <si>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</si>
  <si>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</si>
  <si>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</si>
  <si>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</si>
  <si>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</si>
  <si>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</si>
  <si>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</si>
  <si>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</si>
  <si>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</si>
  <si>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</si>
  <si>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</si>
  <si>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</si>
  <si>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</si>
  <si>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</si>
  <si>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</si>
  <si>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</si>
  <si>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</si>
  <si>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</si>
  <si>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</si>
  <si>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</si>
  <si>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</si>
  <si>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</si>
  <si>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</si>
  <si>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</si>
  <si>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</si>
  <si>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</si>
  <si>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</si>
  <si>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</si>
  <si>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</si>
  <si>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</si>
  <si>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</si>
  <si>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</si>
  <si>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</si>
  <si>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</si>
  <si>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</si>
  <si>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</si>
  <si>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</si>
  <si>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</si>
  <si>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</si>
  <si>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</si>
  <si>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</si>
  <si>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</si>
  <si>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</si>
  <si>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</si>
  <si>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</si>
  <si>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</si>
  <si>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</si>
  <si>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</si>
  <si>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</si>
  <si>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</si>
  <si>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</si>
  <si>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</si>
  <si>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</si>
  <si>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</si>
  <si>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</si>
  <si>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</si>
  <si>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</si>
  <si>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</si>
  <si>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</si>
  <si>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</si>
  <si>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</si>
  <si>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</si>
  <si>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</si>
  <si>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</si>
  <si>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</si>
  <si>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</si>
  <si>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</si>
  <si>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</si>
  <si>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</si>
  <si>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</si>
  <si>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</si>
  <si>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</si>
  <si>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</si>
  <si>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</si>
  <si>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</si>
  <si>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</si>
  <si>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</si>
  <si>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</si>
  <si>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</si>
  <si>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</si>
  <si>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</si>
  <si>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</si>
  <si>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</si>
  <si>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</si>
  <si>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</si>
  <si>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</si>
  <si>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</si>
  <si>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</si>
  <si>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</si>
  <si>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</si>
  <si>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</si>
  <si>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</si>
  <si>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</si>
  <si>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</si>
  <si>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</si>
  <si>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</si>
  <si>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</si>
  <si>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</si>
  <si>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</si>
  <si>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</si>
  <si>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</si>
  <si>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</si>
  <si>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</si>
  <si>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</si>
  <si>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</si>
  <si>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</si>
  <si>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</si>
  <si>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</si>
  <si>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</si>
  <si>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</si>
  <si>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</si>
  <si>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</si>
  <si>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</si>
  <si>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</si>
  <si>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</si>
  <si>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</si>
  <si>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</si>
  <si>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</si>
  <si>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</si>
  <si>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</si>
  <si>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</si>
  <si>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</si>
  <si>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</si>
  <si>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</si>
  <si>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</si>
  <si>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</si>
  <si>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</si>
  <si>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</si>
  <si>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</si>
  <si>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</si>
  <si>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</si>
  <si>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</si>
  <si>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</si>
  <si>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</si>
  <si>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</si>
  <si>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</si>
  <si>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</si>
  <si>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</si>
  <si>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</si>
  <si>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</si>
  <si>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</si>
  <si>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</si>
  <si>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</si>
  <si>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</si>
  <si>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</si>
  <si>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</si>
  <si>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</si>
  <si>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</si>
  <si>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</si>
  <si>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</si>
  <si>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</si>
  <si>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</si>
  <si>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</si>
  <si>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</si>
  <si>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</si>
  <si>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</si>
  <si>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</si>
  <si>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</si>
  <si>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</si>
  <si>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</si>
  <si>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</si>
  <si>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</si>
  <si>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</si>
  <si>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</si>
  <si>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</si>
  <si>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</si>
  <si>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</si>
  <si>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</si>
  <si>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</si>
  <si>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</si>
  <si>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</si>
  <si>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</si>
  <si>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</si>
  <si>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</si>
  <si>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</si>
  <si>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</si>
  <si>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</si>
  <si>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</si>
  <si>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</si>
  <si>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</si>
  <si>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</si>
  <si>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</si>
  <si>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</si>
  <si>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</si>
  <si>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</si>
  <si>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</si>
  <si>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</si>
  <si>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</si>
  <si>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</si>
  <si>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</si>
  <si>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</si>
  <si>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</si>
  <si>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</si>
  <si>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</si>
  <si>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</si>
  <si>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</si>
  <si>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</si>
  <si>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</si>
  <si>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</si>
  <si>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</si>
  <si>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</si>
  <si>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</si>
  <si>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</si>
  <si>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</si>
  <si>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</si>
  <si>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</si>
  <si>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</si>
  <si>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</si>
  <si>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</si>
  <si>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</si>
  <si>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</si>
  <si>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</si>
  <si>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</si>
  <si>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</si>
  <si>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</si>
  <si>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</si>
  <si>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</si>
  <si>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</si>
  <si>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</si>
  <si>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</si>
  <si>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</si>
  <si>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</si>
  <si>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</si>
  <si>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</si>
  <si>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</si>
  <si>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</si>
  <si>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</si>
  <si>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</si>
  <si>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</si>
  <si>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</si>
  <si>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</si>
  <si>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</si>
  <si>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</si>
  <si>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</si>
  <si>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</si>
  <si>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</si>
  <si>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</si>
  <si>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</si>
  <si>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</si>
  <si>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</si>
  <si>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</si>
  <si>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</si>
  <si>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</si>
  <si>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</si>
  <si>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</si>
  <si>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</si>
  <si>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</si>
  <si>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</si>
  <si>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</si>
  <si>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</si>
  <si>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</si>
  <si>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</si>
  <si>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</si>
  <si>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</si>
  <si>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</si>
  <si>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</si>
  <si>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</si>
  <si>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</si>
  <si>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</si>
  <si>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</si>
  <si>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</si>
  <si>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</si>
  <si>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</si>
  <si>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</si>
  <si>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</si>
  <si>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</si>
  <si>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</si>
  <si>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</si>
  <si>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</si>
  <si>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</si>
  <si>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</si>
  <si>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</si>
  <si>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</si>
  <si>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</si>
  <si>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</si>
  <si>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</si>
  <si>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</si>
  <si>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</si>
  <si>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</si>
  <si>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</si>
  <si>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</si>
  <si>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</si>
  <si>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</si>
  <si>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</si>
  <si>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</si>
  <si>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</si>
  <si>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</si>
  <si>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</si>
  <si>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</si>
  <si>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</si>
  <si>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</si>
  <si>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</si>
  <si>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</si>
  <si>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</si>
  <si>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</si>
  <si>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</si>
  <si>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</si>
  <si>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</si>
  <si>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</si>
  <si>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</si>
  <si>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</si>
  <si>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</si>
  <si>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</si>
  <si>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</si>
  <si>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</si>
  <si>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</si>
  <si>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</si>
  <si>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</si>
  <si>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</si>
  <si>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</si>
  <si>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</si>
  <si>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</si>
  <si>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</si>
  <si>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</si>
  <si>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</si>
  <si>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</si>
  <si>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</si>
  <si>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</si>
  <si>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</si>
  <si>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</si>
  <si>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</si>
  <si>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</si>
  <si>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</si>
  <si>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</si>
  <si>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</si>
  <si>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</si>
  <si>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</si>
  <si>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</si>
  <si>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</si>
  <si>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</si>
  <si>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</si>
  <si>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</si>
  <si>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</si>
  <si>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</si>
  <si>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</si>
  <si>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</si>
  <si>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</si>
  <si>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</si>
  <si>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</si>
  <si>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</si>
  <si>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</si>
  <si>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</si>
  <si>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</si>
  <si>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</si>
  <si>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</si>
  <si>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</si>
  <si>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</si>
  <si>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</si>
  <si>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</si>
  <si>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</si>
  <si>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</si>
  <si>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</si>
  <si>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</si>
  <si>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</si>
  <si>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</si>
  <si>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</si>
  <si>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</si>
  <si>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</si>
  <si>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</si>
  <si>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</si>
  <si>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</si>
  <si>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</si>
  <si>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</si>
  <si>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</si>
  <si>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</si>
  <si>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</si>
  <si>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</si>
  <si>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</si>
  <si>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</si>
  <si>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</si>
  <si>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</si>
  <si>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</si>
  <si>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</si>
  <si>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</si>
  <si>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</si>
  <si>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</si>
  <si>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</si>
  <si>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</si>
  <si>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</si>
  <si>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</si>
  <si>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</si>
  <si>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</si>
  <si>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</si>
  <si>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</si>
  <si>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</si>
  <si>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</si>
  <si>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</si>
  <si>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</si>
  <si>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</si>
  <si>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</si>
  <si>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</si>
  <si>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</si>
  <si>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</si>
  <si>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</si>
  <si>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</si>
  <si>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</si>
  <si>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</si>
  <si>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</si>
  <si>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</si>
  <si>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</si>
  <si>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</si>
  <si>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</si>
  <si>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</si>
  <si>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</si>
  <si>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</si>
  <si>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</si>
  <si>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</si>
  <si>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</si>
  <si>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</si>
  <si>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</si>
  <si>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</si>
  <si>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</si>
  <si>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</si>
  <si>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</si>
  <si>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</si>
  <si>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</si>
  <si>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</si>
  <si>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</si>
  <si>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</si>
  <si>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</si>
  <si>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</si>
  <si>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</si>
  <si>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</si>
  <si>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</si>
  <si>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</si>
  <si>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</si>
  <si>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</si>
  <si>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</si>
  <si>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</si>
  <si>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</si>
  <si>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</si>
  <si>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</si>
  <si>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</si>
  <si>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</si>
  <si>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</si>
  <si>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</si>
  <si>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</si>
  <si>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</si>
  <si>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</si>
  <si>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</si>
  <si>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</si>
  <si>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</si>
  <si>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</si>
  <si>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</si>
  <si>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</si>
  <si>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</si>
  <si>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</si>
  <si>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</si>
  <si>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</si>
  <si>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</si>
  <si>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</si>
  <si>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</si>
  <si>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</si>
  <si>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</si>
  <si>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</si>
  <si>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</si>
  <si>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</si>
  <si>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</si>
  <si>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</si>
  <si>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</si>
  <si>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</si>
  <si>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</si>
  <si>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</si>
  <si>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</si>
  <si>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</si>
  <si>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</si>
  <si>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</si>
  <si>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</si>
  <si>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</si>
  <si>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</si>
  <si>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</si>
  <si>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</si>
  <si>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</si>
  <si>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</si>
  <si>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</si>
  <si>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</si>
  <si>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</si>
  <si>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</si>
  <si>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</si>
  <si>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</si>
  <si>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</si>
  <si>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</si>
  <si>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</si>
  <si>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</si>
  <si>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</si>
  <si>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</si>
  <si>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</si>
  <si>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</si>
  <si>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</si>
  <si>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</si>
  <si>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</si>
  <si>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</si>
  <si>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</si>
  <si>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</si>
  <si>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</si>
  <si>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</si>
  <si>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</si>
  <si>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</si>
  <si>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</si>
  <si>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</si>
  <si>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</si>
  <si>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</si>
  <si>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</si>
  <si>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</si>
  <si>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</si>
  <si>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</si>
  <si>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</si>
  <si>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</si>
  <si>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</si>
  <si>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</si>
  <si>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</si>
  <si>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</si>
  <si>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</si>
  <si>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</si>
  <si>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</si>
  <si>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</si>
  <si>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</si>
  <si>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</si>
  <si>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</si>
  <si>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</si>
  <si>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</si>
  <si>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</si>
  <si>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</si>
  <si>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</si>
  <si>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</si>
  <si>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</si>
  <si>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</si>
  <si>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</si>
  <si>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</si>
  <si>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</si>
  <si>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</si>
  <si>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</si>
  <si>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</si>
  <si>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</si>
  <si>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</si>
  <si>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</si>
  <si>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</si>
  <si>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</si>
  <si>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</si>
  <si>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</si>
  <si>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</si>
  <si>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</si>
  <si>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</si>
  <si>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</si>
  <si>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</si>
  <si>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</si>
  <si>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</si>
  <si>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</si>
  <si>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</si>
  <si>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</si>
  <si>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</si>
  <si>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</si>
  <si>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</si>
  <si>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</si>
  <si>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</si>
  <si>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</si>
  <si>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</si>
  <si>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</si>
  <si>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</si>
  <si>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</si>
  <si>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</si>
  <si>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</si>
  <si>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</si>
  <si>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</si>
  <si>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</si>
  <si>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</si>
  <si>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</si>
  <si>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</si>
  <si>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</si>
  <si>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</si>
  <si>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</si>
  <si>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</si>
  <si>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</si>
  <si>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</si>
  <si>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</si>
  <si>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</si>
  <si>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</si>
  <si>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</si>
  <si>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</si>
  <si>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</si>
  <si>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</si>
  <si>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</si>
  <si>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</si>
  <si>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</si>
  <si>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</si>
  <si>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</si>
  <si>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</si>
  <si>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</si>
  <si>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</si>
  <si>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</si>
  <si>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</si>
  <si>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</si>
  <si>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</si>
  <si>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</si>
  <si>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</si>
  <si>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</si>
  <si>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</si>
  <si>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</si>
  <si>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</si>
  <si>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</si>
  <si>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</si>
  <si>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</si>
  <si>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</si>
  <si>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</si>
  <si>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</si>
  <si>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</si>
  <si>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</si>
  <si>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</si>
  <si>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</si>
  <si>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</si>
  <si>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</si>
  <si>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</si>
  <si>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</si>
  <si>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</si>
  <si>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</si>
  <si>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</si>
  <si>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</si>
  <si>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</si>
  <si>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</si>
  <si>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</si>
  <si>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</si>
  <si>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</si>
  <si>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</si>
  <si>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</si>
  <si>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</si>
  <si>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</si>
  <si>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</si>
  <si>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</si>
  <si>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</si>
  <si>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</si>
  <si>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</si>
  <si>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</si>
  <si>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</si>
  <si>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</si>
  <si>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</si>
  <si>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</si>
  <si>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</si>
  <si>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</si>
  <si>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</si>
  <si>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</si>
  <si>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</si>
  <si>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</si>
  <si>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</si>
  <si>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</si>
  <si>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</si>
  <si>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</si>
  <si>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</si>
  <si>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</si>
  <si>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</si>
  <si>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</si>
  <si>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</si>
  <si>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</si>
  <si>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</si>
  <si>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</si>
  <si>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</si>
  <si>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</si>
  <si>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</si>
  <si>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</si>
  <si>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</si>
  <si>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</si>
  <si>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</si>
  <si>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</si>
  <si>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</si>
  <si>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</si>
  <si>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</si>
  <si>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</si>
  <si>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</si>
  <si>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</si>
  <si>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</si>
  <si>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</si>
  <si>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</si>
  <si>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</si>
  <si>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</si>
  <si>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</si>
  <si>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</si>
  <si>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</si>
  <si>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</si>
  <si>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</si>
  <si>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</si>
  <si>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</si>
  <si>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</si>
  <si>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</si>
  <si>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</si>
  <si>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</si>
  <si>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</si>
  <si>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</si>
  <si>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</si>
  <si>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</si>
  <si>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</si>
  <si>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</si>
  <si>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</si>
  <si>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</si>
  <si>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</si>
  <si>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</si>
  <si>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</si>
  <si>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</si>
  <si>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</si>
  <si>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</si>
  <si>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</si>
  <si>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</si>
  <si>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</si>
  <si>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</si>
  <si>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</si>
  <si>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</si>
  <si>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</si>
  <si>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</si>
  <si>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</si>
  <si>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</si>
  <si>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</si>
  <si>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</si>
  <si>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</si>
  <si>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</si>
  <si>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</si>
  <si>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</si>
  <si>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</si>
  <si>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</si>
  <si>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</si>
  <si>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</si>
  <si>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</si>
  <si>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</si>
  <si>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</si>
  <si>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</si>
  <si>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</si>
  <si>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</si>
  <si>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</si>
  <si>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</si>
  <si>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</si>
  <si>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</si>
  <si>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</si>
  <si>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</si>
  <si>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</si>
  <si>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</si>
  <si>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</si>
  <si>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</si>
  <si>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</si>
  <si>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</si>
  <si>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</si>
  <si>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</si>
  <si>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</si>
  <si>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</si>
  <si>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</si>
  <si>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</si>
  <si>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</si>
  <si>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</si>
  <si>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</si>
  <si>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</si>
  <si>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</si>
  <si>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</si>
  <si>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</si>
  <si>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</si>
  <si>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</si>
  <si>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</si>
  <si>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</si>
  <si>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</si>
  <si>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</si>
  <si>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</si>
  <si>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</si>
  <si>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</si>
  <si>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</si>
  <si>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</si>
  <si>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</si>
  <si>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</si>
  <si>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</si>
  <si>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</si>
  <si>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</si>
  <si>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</si>
  <si>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</si>
  <si>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</si>
  <si>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</si>
  <si>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</si>
  <si>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</si>
  <si>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</si>
  <si>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</si>
  <si>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</si>
  <si>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</si>
  <si>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</si>
  <si>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</si>
  <si>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</si>
  <si>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</si>
  <si>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</si>
  <si>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</si>
  <si>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</si>
  <si>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</si>
  <si>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</si>
  <si>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</si>
  <si>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</si>
  <si>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</si>
  <si>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</si>
  <si>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</si>
  <si>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</si>
  <si>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</si>
  <si>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</si>
  <si>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</si>
  <si>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</si>
  <si>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</si>
  <si>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</si>
  <si>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</si>
  <si>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</si>
  <si>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</si>
  <si>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</si>
  <si>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</si>
  <si>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</si>
  <si>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</si>
  <si>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</si>
  <si>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</si>
  <si>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</si>
  <si>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</si>
  <si>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</si>
  <si>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</si>
  <si>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</si>
  <si>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</si>
  <si>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</si>
  <si>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</si>
  <si>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</si>
  <si>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</si>
  <si>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</si>
  <si>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</si>
  <si>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</si>
  <si>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</si>
  <si>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</si>
  <si>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</si>
  <si>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</si>
  <si>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</si>
  <si>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</si>
  <si>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</si>
  <si>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</si>
  <si>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</si>
  <si>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</si>
  <si>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</si>
  <si>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</si>
  <si>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</si>
  <si>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</si>
  <si>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</si>
  <si>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</si>
  <si>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</si>
  <si>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</si>
  <si>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</si>
  <si>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</si>
  <si>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</si>
  <si>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</si>
  <si>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</si>
  <si>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</si>
  <si>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</si>
  <si>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</si>
  <si>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</si>
  <si>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</si>
  <si>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</si>
  <si>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</si>
  <si>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</si>
  <si>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</si>
  <si>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</si>
  <si>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</si>
  <si>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</si>
  <si>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</si>
  <si>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</si>
  <si>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</si>
  <si>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</si>
  <si>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</si>
  <si>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</si>
  <si>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</si>
  <si>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</si>
  <si>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</si>
  <si>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</si>
  <si>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</si>
  <si>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</si>
  <si>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</si>
  <si>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</si>
  <si>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</si>
  <si>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</si>
  <si>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</si>
  <si>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</si>
  <si>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</si>
  <si>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</si>
  <si>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</si>
  <si>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</si>
  <si>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</si>
  <si>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</si>
  <si>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</si>
  <si>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</si>
  <si>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</si>
  <si>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</si>
  <si>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</si>
  <si>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</si>
  <si>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</si>
  <si>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</si>
  <si>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</si>
  <si>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</si>
  <si>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</si>
  <si>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</si>
  <si>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</si>
  <si>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</si>
  <si>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</si>
  <si>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</si>
  <si>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</si>
  <si>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</si>
  <si>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</si>
  <si>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</si>
  <si>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</si>
  <si>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</si>
  <si>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</si>
  <si>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</si>
  <si>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</si>
  <si>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</si>
  <si>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</si>
  <si>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</si>
  <si>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</si>
  <si>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</si>
  <si>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</si>
  <si>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</si>
  <si>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</si>
  <si>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</si>
  <si>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</si>
  <si>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</si>
  <si>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</si>
  <si>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</si>
  <si>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</si>
  <si>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</si>
  <si>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</si>
  <si>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</si>
  <si>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</si>
  <si>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</si>
  <si>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</si>
  <si>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</si>
  <si>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</si>
  <si>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</si>
  <si>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</si>
  <si>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</si>
  <si>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</si>
  <si>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</si>
  <si>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</si>
  <si>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</si>
  <si>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</si>
  <si>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</si>
  <si>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</si>
  <si>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</si>
  <si>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</si>
  <si>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</si>
  <si>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</si>
  <si>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</si>
  <si>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</si>
  <si>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</si>
  <si>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</si>
  <si>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</si>
  <si>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</si>
  <si>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</si>
  <si>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</si>
  <si>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</si>
  <si>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</si>
  <si>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</si>
  <si>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</si>
  <si>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</si>
  <si>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</si>
  <si>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</si>
  <si>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</si>
  <si>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</si>
  <si>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</si>
  <si>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</si>
  <si>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</si>
  <si>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</si>
  <si>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</si>
  <si>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</si>
  <si>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</si>
  <si>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</si>
  <si>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</si>
  <si>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</si>
  <si>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</si>
  <si>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</si>
  <si>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</si>
  <si>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</si>
  <si>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</si>
  <si>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</si>
  <si>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</si>
  <si>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</si>
  <si>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</si>
  <si>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</si>
  <si>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</si>
  <si>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</si>
  <si>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</si>
  <si>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</si>
  <si>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</si>
  <si>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</si>
  <si>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</si>
  <si>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</si>
  <si>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</si>
  <si>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</si>
  <si>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</si>
  <si>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</si>
  <si>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</si>
  <si>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</si>
  <si>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</si>
  <si>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</si>
  <si>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</si>
  <si>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</si>
  <si>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</si>
  <si>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</si>
  <si>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</si>
  <si>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</si>
  <si>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</si>
  <si>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</si>
  <si>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</si>
  <si>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</si>
  <si>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</si>
  <si>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</si>
  <si>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</si>
  <si>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</si>
  <si>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</si>
  <si>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</si>
  <si>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</si>
  <si>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</si>
  <si>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</si>
  <si>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</si>
  <si>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</si>
  <si>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</si>
  <si>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</si>
  <si>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</si>
  <si>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</si>
  <si>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</si>
  <si>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</si>
  <si>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</si>
  <si>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</si>
  <si>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</si>
  <si>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</si>
  <si>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</si>
  <si>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</si>
  <si>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</si>
  <si>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</si>
  <si>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</si>
  <si>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</si>
  <si>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</si>
  <si>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</si>
  <si>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</si>
  <si>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</si>
  <si>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</si>
  <si>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</si>
  <si>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</si>
  <si>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</si>
  <si>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</si>
  <si>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</si>
  <si>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</si>
  <si>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</si>
  <si>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</si>
  <si>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</si>
  <si>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</si>
  <si>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</si>
  <si>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</si>
  <si>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</si>
  <si>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</si>
  <si>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</si>
  <si>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</si>
  <si>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</si>
  <si>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</si>
  <si>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</si>
  <si>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</si>
  <si>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</si>
  <si>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</si>
  <si>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</si>
  <si>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</si>
  <si>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</si>
  <si>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</si>
  <si>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</si>
  <si>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</si>
  <si>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</si>
  <si>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</si>
  <si>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</si>
  <si>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</si>
  <si>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</si>
  <si>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</si>
  <si>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</si>
  <si>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</si>
  <si>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</si>
  <si>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</si>
  <si>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</si>
  <si>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</si>
  <si>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</si>
  <si>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</si>
  <si>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</si>
  <si>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</si>
  <si>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</si>
  <si>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</si>
  <si>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</si>
  <si>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</si>
  <si>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</si>
  <si>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</si>
  <si>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</si>
  <si>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</si>
  <si>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</si>
  <si>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</si>
  <si>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</si>
  <si>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</si>
  <si>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</si>
  <si>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</si>
  <si>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</si>
  <si>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</si>
  <si>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</si>
  <si>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</si>
  <si>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</si>
  <si>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</si>
  <si>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</si>
  <si>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</si>
  <si>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</si>
  <si>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</si>
  <si>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</si>
  <si>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</si>
  <si>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</si>
  <si>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</si>
  <si>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</si>
  <si>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</si>
  <si>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</si>
  <si>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</si>
  <si>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</si>
  <si>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</si>
  <si>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</si>
  <si>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</si>
  <si>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</si>
  <si>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</si>
  <si>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</si>
  <si>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</si>
  <si>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</si>
  <si>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</si>
  <si>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</si>
  <si>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</si>
  <si>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</si>
  <si>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</si>
  <si>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</si>
  <si>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</si>
  <si>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</si>
  <si>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</si>
  <si>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</si>
  <si>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</si>
  <si>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</si>
  <si>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</si>
  <si>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</si>
  <si>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</si>
  <si>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</si>
  <si>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</si>
  <si>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</si>
  <si>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</si>
  <si>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</si>
  <si>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</si>
  <si>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</si>
  <si>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</si>
  <si>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</si>
  <si>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</si>
  <si>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</si>
  <si>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</si>
  <si>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</si>
  <si>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</si>
  <si>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</si>
  <si>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</si>
  <si>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</si>
  <si>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</si>
  <si>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</si>
  <si>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</si>
  <si>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</si>
  <si>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</si>
  <si>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</si>
  <si>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</si>
  <si>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</si>
  <si>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</si>
  <si>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</si>
  <si>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</si>
  <si>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</si>
  <si>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</si>
  <si>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</si>
  <si>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</si>
  <si>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</si>
  <si>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</si>
  <si>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</si>
  <si>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</si>
  <si>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</si>
  <si>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</si>
  <si>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</si>
  <si>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</si>
  <si>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</si>
  <si>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</si>
  <si>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</si>
  <si>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</si>
  <si>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</si>
  <si>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</si>
  <si>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</si>
  <si>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</si>
  <si>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</si>
  <si>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</si>
  <si>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</si>
  <si>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</si>
  <si>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</si>
  <si>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</si>
  <si>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</si>
  <si>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</si>
  <si>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</si>
  <si>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</si>
  <si>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</si>
  <si>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</si>
  <si>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</si>
  <si>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</si>
  <si>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</si>
  <si>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</si>
  <si>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</si>
  <si>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</si>
  <si>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</si>
  <si>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</si>
  <si>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</si>
  <si>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</si>
  <si>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</si>
  <si>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</si>
  <si>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</si>
  <si>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</si>
  <si>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</si>
  <si>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</si>
  <si>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</si>
  <si>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</si>
  <si>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</si>
  <si>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</si>
  <si>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</si>
  <si>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</si>
  <si>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</si>
  <si>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</si>
  <si>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</si>
  <si>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</si>
  <si>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</si>
  <si>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</si>
  <si>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</si>
  <si>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</si>
  <si>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</si>
  <si>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</si>
  <si>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</si>
  <si>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</si>
  <si>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</si>
  <si>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</si>
  <si>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</si>
  <si>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</si>
  <si>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</si>
  <si>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</si>
  <si>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</si>
  <si>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</si>
  <si>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</si>
  <si>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</si>
  <si>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</si>
  <si>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</si>
  <si>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</si>
  <si>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</si>
  <si>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</si>
  <si>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</si>
  <si>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</si>
  <si>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</si>
  <si>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</si>
  <si>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</si>
  <si>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</si>
  <si>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</si>
  <si>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</si>
  <si>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</si>
  <si>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</si>
  <si>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</si>
  <si>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</si>
  <si>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</si>
  <si>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</si>
  <si>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</si>
  <si>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</si>
  <si>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</si>
  <si>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</si>
  <si>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</si>
  <si>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</si>
  <si>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</si>
  <si>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</si>
  <si>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</si>
  <si>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</si>
  <si>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</si>
  <si>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</si>
  <si>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</si>
  <si>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</si>
  <si>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</si>
  <si>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</si>
  <si>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</si>
  <si>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</si>
  <si>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</si>
  <si>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</si>
  <si>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</si>
  <si>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</si>
  <si>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</si>
  <si>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</si>
  <si>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</si>
  <si>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</si>
  <si>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</si>
  <si>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</si>
  <si>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</si>
  <si>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</si>
  <si>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</si>
  <si>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</si>
  <si>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</si>
  <si>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</si>
  <si>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</si>
  <si>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</si>
  <si>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</si>
  <si>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</si>
  <si>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</si>
  <si>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</si>
  <si>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</si>
  <si>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</si>
  <si>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</si>
  <si>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</si>
  <si>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</si>
  <si>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</si>
  <si>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</si>
  <si>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</si>
  <si>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</si>
  <si>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</si>
  <si>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</si>
  <si>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</si>
  <si>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</si>
  <si>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</si>
  <si>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</si>
  <si>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</si>
  <si>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</si>
  <si>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</si>
  <si>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</si>
  <si>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</si>
  <si>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</si>
  <si>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</si>
  <si>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</si>
  <si>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</si>
  <si>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</si>
  <si>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</si>
  <si>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</si>
  <si>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</si>
  <si>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</si>
  <si>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</si>
  <si>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</si>
  <si>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</si>
  <si>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</si>
  <si>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</si>
  <si>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</si>
  <si>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</si>
  <si>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</si>
  <si>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</si>
  <si>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</si>
  <si>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</si>
  <si>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</si>
  <si>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</si>
  <si>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</si>
  <si>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</si>
  <si>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</si>
  <si>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</si>
  <si>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</si>
  <si>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</si>
  <si>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</si>
  <si>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</si>
  <si>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</si>
  <si>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</si>
  <si>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</si>
  <si>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</si>
  <si>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</si>
  <si>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</si>
  <si>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</si>
  <si>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</si>
  <si>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</si>
  <si>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</si>
  <si>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</si>
  <si>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</si>
  <si>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</si>
  <si>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</si>
  <si>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</si>
  <si>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</si>
  <si>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</si>
  <si>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</si>
  <si>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</si>
  <si>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</si>
  <si>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</si>
  <si>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</si>
  <si>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</si>
  <si>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</si>
  <si>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</si>
  <si>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</si>
  <si>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</si>
  <si>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</si>
  <si>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</si>
  <si>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</si>
  <si>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</si>
  <si>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</si>
  <si>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</si>
  <si>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</si>
  <si>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</si>
  <si>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</si>
  <si>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</si>
  <si>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</si>
  <si>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</si>
  <si>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</si>
  <si>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</si>
  <si>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</si>
  <si>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</si>
  <si>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</si>
  <si>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</si>
  <si>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</si>
  <si>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</si>
  <si>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</si>
  <si>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</si>
  <si>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</si>
  <si>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</si>
  <si>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</si>
  <si>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</si>
  <si>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</si>
  <si>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</si>
  <si>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</si>
  <si>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</si>
  <si>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</si>
  <si>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</si>
  <si>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</si>
  <si>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</si>
  <si>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</si>
  <si>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</si>
  <si>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</si>
  <si>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</si>
  <si>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</si>
  <si>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</si>
  <si>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</si>
  <si>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</si>
  <si>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</si>
  <si>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</si>
  <si>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</si>
  <si>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</si>
  <si>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</si>
  <si>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</si>
  <si>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</si>
  <si>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</si>
  <si>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</si>
  <si>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</si>
  <si>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</si>
  <si>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</si>
  <si>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</si>
  <si>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</si>
  <si>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</si>
  <si>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</si>
  <si>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</si>
  <si>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</si>
  <si>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</si>
  <si>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</si>
  <si>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</si>
  <si>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</si>
  <si>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</si>
  <si>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</si>
  <si>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</si>
  <si>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</si>
  <si>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</si>
  <si>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</si>
  <si>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</si>
  <si>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</si>
  <si>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</si>
  <si>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</si>
  <si>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</si>
  <si>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</si>
  <si>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</si>
  <si>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</si>
  <si>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</si>
  <si>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</si>
  <si>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</si>
  <si>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</si>
  <si>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</si>
  <si>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</si>
  <si>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</si>
  <si>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</si>
  <si>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</si>
  <si>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</si>
  <si>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</si>
  <si>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</si>
  <si>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</si>
  <si>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</si>
  <si>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</si>
  <si>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</si>
  <si>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</si>
  <si>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</si>
  <si>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</si>
  <si>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</si>
  <si>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</si>
  <si>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</si>
  <si>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</si>
  <si>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</si>
  <si>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</si>
  <si>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</si>
  <si>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</si>
  <si>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</si>
  <si>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</si>
  <si>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</si>
  <si>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</si>
  <si>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</si>
  <si>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</si>
  <si>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</si>
  <si>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</si>
  <si>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</si>
  <si>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</si>
  <si>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</si>
  <si>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</si>
  <si>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</si>
  <si>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</si>
  <si>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</si>
  <si>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</si>
  <si>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</si>
  <si>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</si>
  <si>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</si>
  <si>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</si>
  <si>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</si>
  <si>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</si>
  <si>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</si>
  <si>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</si>
  <si>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</si>
  <si>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</si>
  <si>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</si>
  <si>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</si>
  <si>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</si>
  <si>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</si>
  <si>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</si>
  <si>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</si>
  <si>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</si>
  <si>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</si>
  <si>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</si>
  <si>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</si>
  <si>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</si>
  <si>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</si>
  <si>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</si>
  <si>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</si>
  <si>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</si>
  <si>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</si>
  <si>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</si>
  <si>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</si>
  <si>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</si>
  <si>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</si>
  <si>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</si>
  <si>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</si>
  <si>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</si>
  <si>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</si>
  <si>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</si>
  <si>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</si>
  <si>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</si>
  <si>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</si>
  <si>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</si>
  <si>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</si>
  <si>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</si>
  <si>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</si>
  <si>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</si>
  <si>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</si>
  <si>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</si>
  <si>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</si>
  <si>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</si>
  <si>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</si>
  <si>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</si>
  <si>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</si>
  <si>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</si>
  <si>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</si>
  <si>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</si>
  <si>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</si>
  <si>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</si>
  <si>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</si>
  <si>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</si>
  <si>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</si>
  <si>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</si>
  <si>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</si>
  <si>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</si>
  <si>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</si>
  <si>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</si>
  <si>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</si>
  <si>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</si>
  <si>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</si>
  <si>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</si>
  <si>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</si>
  <si>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</si>
  <si>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</si>
  <si>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</si>
  <si>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</si>
  <si>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</si>
  <si>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</si>
  <si>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</si>
  <si>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</si>
  <si>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</si>
  <si>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</si>
  <si>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</si>
  <si>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</si>
  <si>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</si>
  <si>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</si>
  <si>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</si>
  <si>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</si>
  <si>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</si>
  <si>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</si>
  <si>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</si>
  <si>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</si>
  <si>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</si>
  <si>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</si>
  <si>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</si>
  <si>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</si>
  <si>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</si>
  <si>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</si>
  <si>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</si>
  <si>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</si>
  <si>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</si>
  <si>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</si>
  <si>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</si>
  <si>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</si>
  <si>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</si>
  <si>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</si>
  <si>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</si>
  <si>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</si>
  <si>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</si>
  <si>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</si>
  <si>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</si>
  <si>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</si>
  <si>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</si>
  <si>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</si>
  <si>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</si>
  <si>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</si>
  <si>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</si>
  <si>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</si>
  <si>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</si>
  <si>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</si>
  <si>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</si>
  <si>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</si>
  <si>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</si>
  <si>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</si>
  <si>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</si>
  <si>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</si>
  <si>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</si>
  <si>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</si>
  <si>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</si>
  <si>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</si>
  <si>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</si>
  <si>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</si>
  <si>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</si>
  <si>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</si>
  <si>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</si>
  <si>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</si>
  <si>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</si>
  <si>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</si>
  <si>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</si>
  <si>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</si>
  <si>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</si>
  <si>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</si>
  <si>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</si>
  <si>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</si>
  <si>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</si>
  <si>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</si>
  <si>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</si>
  <si>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</si>
  <si>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</si>
  <si>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</si>
  <si>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</si>
  <si>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</si>
  <si>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</si>
  <si>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</si>
  <si>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</si>
  <si>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</si>
  <si>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</si>
  <si>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</si>
  <si>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</si>
  <si>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</si>
  <si>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</si>
  <si>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</si>
  <si>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</si>
  <si>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</si>
  <si>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</si>
  <si>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</si>
  <si>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</si>
  <si>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</si>
  <si>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</si>
  <si>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</si>
  <si>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</si>
  <si>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</si>
  <si>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</si>
  <si>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</si>
  <si>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</si>
  <si>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</si>
  <si>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</si>
  <si>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</si>
  <si>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</si>
  <si>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</si>
  <si>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</si>
  <si>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</si>
  <si>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</si>
  <si>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</si>
  <si>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</si>
  <si>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</si>
  <si>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</si>
  <si>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</si>
  <si>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</si>
  <si>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</si>
  <si>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</si>
  <si>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</si>
  <si>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</si>
  <si>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</si>
  <si>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</si>
  <si>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</si>
  <si>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</si>
  <si>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</si>
  <si>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</si>
  <si>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</si>
  <si>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</si>
  <si>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</si>
  <si>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</si>
  <si>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</si>
  <si>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</si>
  <si>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</si>
  <si>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</si>
  <si>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</si>
  <si>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</si>
  <si>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</si>
  <si>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</si>
  <si>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</si>
  <si>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</si>
  <si>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</si>
  <si>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</si>
  <si>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</si>
  <si>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</si>
  <si>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</si>
  <si>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</si>
  <si>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</si>
  <si>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</si>
  <si>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</si>
  <si>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</si>
  <si>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</si>
  <si>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</si>
  <si>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</si>
  <si>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</si>
  <si>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</si>
  <si>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</si>
  <si>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</si>
  <si>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</si>
  <si>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</si>
  <si>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</si>
  <si>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</si>
  <si>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</si>
  <si>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</si>
  <si>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</si>
  <si>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</si>
  <si>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</si>
  <si>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</si>
  <si>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</si>
  <si>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</si>
  <si>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</si>
  <si>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</si>
  <si>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</si>
  <si>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</si>
  <si>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</si>
  <si>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</si>
  <si>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</si>
  <si>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</si>
  <si>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</si>
  <si>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</si>
  <si>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</si>
  <si>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</si>
  <si>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</si>
  <si>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</si>
  <si>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</si>
  <si>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</si>
  <si>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</si>
  <si>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</si>
  <si>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</si>
  <si>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</si>
  <si>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</si>
  <si>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</si>
  <si>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</si>
  <si>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</si>
  <si>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</si>
  <si>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</si>
  <si>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</si>
  <si>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</si>
  <si>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</si>
  <si>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</si>
  <si>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</si>
  <si>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</si>
  <si>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</si>
  <si>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</si>
  <si>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</si>
  <si>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</si>
  <si>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</si>
  <si>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</si>
  <si>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</si>
  <si>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</si>
  <si>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</si>
  <si>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</si>
  <si>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</si>
  <si>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</si>
  <si>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</si>
  <si>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</si>
  <si>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</si>
  <si>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</si>
  <si>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</si>
  <si>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</si>
  <si>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</si>
  <si>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</si>
  <si>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</si>
  <si>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</si>
  <si>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</si>
  <si>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</si>
  <si>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</si>
  <si>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</si>
  <si>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</si>
  <si>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</si>
  <si>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</si>
  <si>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</si>
  <si>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</si>
  <si>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</si>
  <si>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</si>
  <si>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</si>
  <si>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</si>
  <si>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</si>
  <si>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</si>
  <si>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</si>
  <si>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</si>
  <si>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</si>
  <si>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</si>
  <si>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</si>
  <si>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</si>
  <si>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</si>
  <si>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</si>
  <si>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</si>
  <si>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</si>
  <si>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</si>
  <si>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</si>
  <si>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</si>
  <si>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</si>
  <si>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</si>
  <si>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</si>
  <si>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</si>
  <si>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</si>
  <si>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</si>
  <si>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</si>
  <si>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</si>
  <si>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</si>
  <si>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</si>
  <si>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</si>
  <si>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</si>
  <si>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</si>
  <si>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</si>
  <si>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</si>
  <si>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</si>
  <si>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</si>
  <si>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</si>
  <si>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</si>
  <si>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</si>
  <si>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</si>
  <si>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</si>
  <si>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</si>
  <si>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</si>
  <si>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</si>
  <si>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</si>
  <si>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</si>
  <si>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</si>
  <si>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</si>
  <si>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</si>
  <si>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</si>
  <si>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</si>
  <si>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</si>
  <si>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</si>
  <si>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</si>
  <si>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</si>
  <si>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</si>
  <si>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</si>
  <si>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</si>
  <si>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</si>
  <si>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</si>
  <si>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</si>
  <si>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</si>
  <si>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</si>
  <si>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</si>
  <si>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</si>
  <si>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</si>
  <si>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</si>
  <si>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</si>
  <si>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</si>
  <si>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</si>
  <si>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</si>
  <si>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</si>
  <si>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</si>
  <si>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</si>
  <si>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</si>
  <si>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</si>
  <si>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</si>
  <si>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</si>
  <si>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</si>
  <si>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</si>
  <si>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</si>
  <si>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</si>
  <si>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</si>
  <si>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</si>
  <si>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</si>
  <si>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</si>
  <si>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</si>
  <si>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</si>
  <si>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</si>
  <si>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</si>
  <si>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</si>
  <si>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</si>
  <si>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</si>
  <si>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</si>
  <si>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</si>
  <si>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</si>
  <si>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</si>
  <si>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</si>
  <si>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</si>
  <si>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</si>
  <si>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</si>
  <si>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</si>
  <si>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</si>
  <si>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</si>
  <si>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</si>
  <si>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</si>
  <si>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</si>
  <si>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</si>
  <si>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</si>
  <si>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</si>
  <si>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</si>
  <si>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</si>
  <si>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</si>
  <si>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</si>
  <si>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</si>
  <si>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</si>
  <si>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</si>
  <si>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</si>
  <si>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</si>
  <si>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</si>
  <si>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</si>
  <si>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</si>
  <si>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</si>
  <si>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</si>
  <si>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</si>
  <si>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</si>
  <si>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</si>
  <si>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</si>
  <si>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</si>
  <si>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</si>
  <si>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</si>
  <si>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</si>
  <si>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</si>
  <si>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</si>
  <si>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</si>
  <si>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</si>
  <si>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</si>
  <si>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</si>
  <si>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</si>
  <si>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</si>
  <si>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</si>
  <si>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</si>
  <si>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</si>
  <si>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</si>
  <si>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</si>
  <si>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</si>
  <si>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</si>
  <si>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</si>
  <si>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</si>
  <si>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</si>
  <si>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</si>
  <si>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</si>
  <si>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</si>
  <si>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</si>
  <si>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</si>
  <si>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</si>
  <si>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</si>
  <si>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</si>
  <si>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</si>
  <si>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</si>
  <si>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</si>
  <si>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</si>
  <si>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</si>
  <si>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</si>
  <si>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</si>
  <si>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</si>
  <si>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</si>
  <si>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</si>
  <si>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</si>
  <si>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</si>
  <si>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</si>
  <si>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</si>
  <si>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</si>
  <si>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</si>
  <si>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</si>
  <si>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</si>
  <si>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</si>
  <si>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</si>
  <si>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</si>
  <si>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</si>
  <si>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</si>
  <si>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</si>
  <si>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</si>
  <si>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</si>
  <si>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</si>
  <si>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</si>
  <si>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</si>
  <si>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</si>
  <si>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</si>
  <si>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</si>
  <si>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</si>
  <si>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</si>
  <si>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</si>
  <si>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</si>
  <si>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</si>
  <si>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</si>
  <si>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</si>
  <si>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</si>
  <si>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</si>
  <si>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</si>
  <si>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</si>
  <si>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</si>
  <si>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</si>
  <si>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</si>
  <si>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</si>
  <si>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</si>
  <si>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</si>
  <si>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</si>
  <si>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</si>
  <si>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</si>
  <si>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</si>
  <si>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</si>
  <si>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</si>
  <si>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</si>
  <si>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</si>
  <si>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</si>
  <si>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</si>
  <si>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</si>
  <si>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</si>
  <si>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</si>
  <si>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</si>
  <si>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</si>
  <si>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</si>
  <si>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</si>
  <si>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</si>
  <si>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</si>
  <si>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</si>
  <si>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</si>
  <si>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</si>
  <si>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</si>
  <si>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</si>
  <si>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</si>
  <si>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</si>
  <si>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</si>
  <si>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</si>
  <si>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</si>
  <si>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</si>
  <si>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</si>
  <si>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</si>
  <si>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</si>
  <si>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</si>
  <si>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</si>
  <si>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</si>
  <si>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</si>
  <si>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</si>
  <si>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</si>
  <si>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</si>
  <si>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</si>
  <si>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</si>
  <si>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</si>
  <si>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</si>
  <si>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</si>
  <si>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</si>
  <si>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</si>
  <si>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</si>
  <si>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</si>
  <si>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</si>
  <si>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</si>
  <si>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</si>
  <si>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</si>
  <si>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</si>
  <si>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</si>
  <si>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</si>
  <si>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</si>
  <si>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</si>
  <si>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</si>
  <si>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</si>
  <si>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</si>
  <si>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</si>
  <si>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</si>
  <si>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</si>
  <si>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</si>
  <si>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</si>
  <si>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</si>
  <si>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</si>
  <si>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</si>
  <si>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</si>
  <si>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</si>
  <si>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</si>
  <si>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</si>
  <si>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</si>
  <si>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</si>
  <si>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</si>
  <si>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</si>
  <si>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</si>
  <si>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</si>
  <si>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</si>
  <si>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</si>
  <si>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</si>
  <si>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</si>
  <si>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</si>
  <si>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</si>
  <si>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</si>
  <si>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</si>
  <si>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</si>
  <si>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</si>
  <si>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</si>
  <si>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</si>
  <si>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</si>
  <si>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</si>
  <si>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</si>
  <si>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</si>
  <si>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</si>
  <si>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</si>
  <si>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</si>
  <si>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</si>
  <si>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</si>
  <si>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</si>
  <si>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</si>
  <si>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</si>
  <si>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</si>
  <si>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</si>
  <si>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</si>
  <si>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</si>
  <si>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</si>
  <si>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</si>
  <si>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</si>
  <si>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</si>
  <si>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</si>
  <si>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</si>
  <si>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</si>
  <si>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</si>
  <si>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</si>
  <si>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</si>
  <si>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</si>
  <si>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</si>
  <si>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</si>
  <si>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</si>
  <si>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</si>
  <si>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</si>
  <si>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</si>
  <si>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</si>
  <si>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</si>
  <si>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</si>
  <si>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</si>
  <si>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</si>
  <si>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</si>
  <si>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</si>
  <si>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</si>
  <si>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</si>
  <si>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</si>
  <si>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</si>
  <si>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</si>
  <si>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</si>
  <si>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</si>
  <si>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</si>
  <si>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</si>
  <si>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</si>
  <si>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</si>
  <si>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</si>
  <si>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</si>
  <si>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</si>
  <si>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</si>
  <si>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</si>
  <si>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</si>
  <si>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</si>
  <si>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</si>
  <si>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</si>
  <si>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</si>
  <si>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</si>
  <si>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</si>
  <si>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</si>
  <si>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</si>
  <si>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</si>
  <si>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</si>
  <si>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</si>
  <si>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</si>
  <si>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</si>
  <si>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</si>
  <si>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</si>
  <si>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</si>
  <si>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</si>
  <si>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</si>
  <si>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</si>
  <si>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</si>
  <si>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</si>
  <si>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</si>
  <si>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</si>
  <si>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</si>
  <si>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</si>
  <si>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</si>
  <si>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</si>
  <si>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</si>
  <si>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</si>
  <si>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</si>
  <si>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</si>
  <si>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</si>
  <si>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</si>
  <si>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</si>
  <si>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</si>
  <si>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</si>
  <si>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</si>
  <si>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</si>
  <si>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</si>
  <si>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</si>
  <si>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</si>
  <si>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</si>
  <si>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</si>
  <si>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</si>
  <si>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</si>
  <si>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</si>
  <si>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</si>
  <si>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</si>
  <si>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</si>
  <si>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</si>
  <si>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</si>
  <si>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</si>
  <si>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</si>
  <si>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</si>
  <si>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</si>
  <si>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</si>
  <si>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</si>
  <si>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</si>
  <si>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</si>
  <si>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</si>
  <si>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</si>
  <si>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</si>
  <si>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</si>
  <si>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</si>
  <si>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</si>
  <si>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</si>
  <si>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</si>
  <si>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</si>
  <si>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</si>
  <si>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</si>
  <si>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</si>
  <si>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</si>
  <si>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</si>
  <si>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</si>
  <si>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</si>
  <si>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</si>
  <si>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</si>
  <si>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</si>
  <si>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</si>
  <si>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</si>
  <si>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</si>
  <si>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</si>
  <si>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</si>
  <si>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</si>
  <si>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</si>
  <si>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</si>
  <si>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</si>
  <si>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</si>
  <si>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</si>
  <si>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</si>
  <si>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</si>
  <si>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</si>
  <si>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</si>
  <si>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</si>
  <si>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</si>
  <si>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</si>
  <si>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</si>
  <si>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</si>
  <si>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</si>
  <si>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</si>
  <si>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</si>
  <si>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</si>
  <si>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</si>
  <si>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</si>
  <si>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</si>
  <si>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</si>
  <si>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</si>
  <si>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</si>
  <si>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</si>
  <si>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</si>
  <si>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</si>
  <si>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</si>
  <si>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</si>
  <si>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</si>
  <si>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</si>
  <si>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</si>
  <si>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</si>
  <si>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</si>
  <si>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</si>
  <si>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</si>
  <si>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</si>
  <si>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</si>
  <si>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</si>
  <si>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</si>
  <si>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</si>
  <si>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</si>
  <si>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</si>
  <si>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</si>
  <si>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</si>
  <si>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</si>
  <si>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</si>
  <si>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</si>
  <si>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</si>
  <si>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</si>
  <si>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</si>
  <si>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</si>
  <si>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</si>
  <si>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</si>
  <si>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</si>
  <si>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</si>
  <si>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</si>
  <si>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</si>
  <si>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</si>
  <si>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</si>
  <si>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</si>
  <si>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</si>
  <si>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</si>
  <si>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</si>
  <si>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</si>
  <si>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</si>
  <si>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</si>
  <si>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</si>
  <si>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</si>
  <si>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</si>
  <si>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</si>
  <si>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</si>
  <si>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</si>
  <si>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</si>
  <si>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</si>
  <si>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</si>
  <si>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</si>
  <si>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</si>
  <si>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</si>
  <si>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</si>
  <si>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</si>
  <si>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</si>
  <si>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</si>
  <si>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</si>
  <si>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</si>
  <si>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</si>
  <si>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</si>
  <si>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</si>
  <si>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</si>
  <si>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</si>
  <si>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</si>
  <si>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</si>
  <si>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</si>
  <si>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</si>
  <si>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</si>
  <si>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</si>
  <si>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</si>
  <si>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</si>
  <si>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</si>
  <si>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</si>
  <si>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</si>
  <si>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</si>
  <si>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</si>
  <si>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</si>
  <si>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</si>
  <si>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</si>
  <si>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</si>
  <si>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</si>
  <si>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</si>
  <si>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</si>
  <si>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</si>
  <si>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</si>
  <si>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</si>
  <si>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</si>
  <si>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</si>
  <si>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</si>
  <si>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</si>
  <si>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</si>
  <si>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</si>
  <si>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</si>
  <si>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</si>
  <si>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</si>
  <si>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</si>
  <si>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</si>
  <si>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</si>
  <si>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</si>
  <si>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</si>
  <si>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</si>
  <si>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</si>
  <si>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</si>
  <si>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</si>
  <si>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</si>
  <si>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</si>
  <si>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</si>
  <si>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</si>
  <si>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</si>
  <si>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</si>
  <si>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</si>
  <si>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</si>
  <si>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</si>
  <si>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</si>
  <si>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</si>
  <si>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</si>
  <si>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</si>
  <si>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</si>
  <si>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</si>
  <si>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</si>
  <si>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</si>
  <si>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</si>
  <si>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</si>
  <si>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</si>
  <si>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</si>
  <si>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</si>
  <si>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</si>
  <si>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</si>
  <si>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</si>
  <si>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</si>
  <si>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</si>
  <si>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</si>
  <si>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</si>
  <si>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</si>
  <si>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</si>
  <si>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</si>
  <si>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</si>
  <si>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</si>
  <si>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</si>
  <si>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</si>
  <si>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</si>
  <si>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</si>
  <si>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</si>
  <si>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</si>
  <si>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</si>
  <si>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</si>
  <si>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</si>
  <si>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</si>
  <si>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</si>
  <si>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</si>
  <si>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</si>
  <si>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</si>
  <si>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</si>
  <si>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</si>
  <si>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</si>
  <si>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</si>
  <si>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</si>
  <si>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</si>
  <si>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</si>
  <si>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</si>
  <si>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</si>
  <si>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</si>
  <si>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</si>
  <si>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</si>
  <si>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</si>
  <si>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</si>
  <si>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</si>
  <si>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</si>
  <si>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</si>
  <si>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</si>
  <si>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</si>
  <si>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</si>
  <si>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</si>
  <si>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</si>
  <si>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</si>
  <si>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</si>
  <si>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</si>
  <si>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</si>
  <si>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</si>
  <si>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</si>
  <si>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</si>
  <si>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</si>
  <si>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</si>
  <si>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</si>
  <si>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</si>
  <si>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</si>
  <si>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</si>
  <si>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</si>
  <si>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</si>
  <si>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</si>
  <si>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</si>
  <si>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</si>
  <si>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</si>
  <si>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</si>
  <si>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</si>
  <si>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</si>
  <si>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</si>
  <si>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</si>
  <si>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</si>
  <si>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</si>
  <si>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</si>
  <si>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</si>
  <si>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</si>
  <si>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</si>
  <si>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</si>
  <si>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</si>
  <si>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</si>
  <si>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</si>
  <si>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</si>
  <si>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</si>
  <si>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</si>
  <si>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</si>
  <si>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</si>
  <si>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</si>
  <si>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</si>
  <si>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</si>
  <si>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</si>
  <si>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</si>
  <si>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</si>
  <si>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</si>
  <si>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</si>
  <si>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</si>
  <si>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</si>
  <si>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</si>
  <si>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</si>
  <si>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</si>
  <si>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</si>
  <si>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</si>
  <si>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</si>
  <si>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</si>
  <si>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</si>
  <si>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</si>
  <si>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</si>
  <si>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</si>
  <si>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</si>
  <si>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</si>
  <si>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</si>
  <si>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</si>
  <si>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</si>
  <si>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</si>
  <si>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</si>
  <si>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</si>
  <si>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</si>
  <si>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</si>
  <si>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</si>
  <si>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</si>
  <si>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</si>
  <si>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</si>
  <si>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</si>
  <si>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</si>
  <si>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</si>
  <si>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</si>
  <si>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</si>
  <si>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</si>
  <si>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</si>
  <si>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</si>
  <si>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</si>
  <si>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</si>
  <si>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</si>
  <si>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</si>
  <si>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</si>
  <si>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</si>
  <si>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</si>
  <si>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</si>
  <si>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</si>
  <si>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</si>
  <si>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</si>
  <si>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</si>
  <si>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</si>
  <si>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</si>
  <si>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</si>
  <si>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</si>
  <si>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</si>
  <si>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</si>
  <si>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</si>
  <si>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</si>
  <si>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</si>
  <si>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</si>
  <si>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</si>
  <si>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</si>
  <si>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</si>
  <si>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</si>
  <si>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</si>
  <si>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</si>
  <si>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</si>
  <si>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</si>
  <si>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</si>
  <si>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</si>
  <si>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</si>
  <si>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</si>
  <si>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</si>
  <si>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</si>
  <si>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</si>
  <si>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</si>
  <si>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</si>
  <si>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</si>
  <si>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</si>
  <si>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</si>
  <si>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</si>
  <si>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</si>
  <si>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</si>
  <si>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</si>
  <si>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</si>
  <si>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</si>
  <si>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</si>
  <si>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</si>
  <si>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</si>
  <si>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</si>
  <si>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</si>
  <si>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</si>
  <si>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</si>
  <si>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</si>
  <si>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</si>
  <si>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</si>
  <si>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</si>
  <si>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</si>
  <si>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</si>
  <si>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</si>
  <si>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</si>
  <si>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</si>
  <si>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</si>
  <si>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</si>
  <si>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</si>
  <si>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</si>
  <si>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</si>
  <si>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</si>
  <si>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</si>
  <si>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</si>
  <si>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</si>
  <si>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</si>
  <si>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</si>
  <si>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</si>
  <si>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</si>
  <si>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</si>
  <si>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</si>
  <si>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</si>
  <si>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</si>
  <si>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</si>
  <si>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</si>
  <si>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</si>
  <si>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</si>
  <si>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</si>
  <si>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</si>
  <si>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</si>
  <si>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</si>
  <si>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</si>
  <si>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</si>
  <si>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</si>
  <si>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</si>
  <si>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</si>
  <si>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</si>
  <si>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</si>
  <si>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</si>
  <si>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</si>
  <si>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</si>
  <si>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</si>
  <si>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</si>
  <si>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</si>
  <si>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</si>
  <si>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</si>
  <si>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</si>
  <si>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</si>
  <si>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</si>
  <si>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</si>
  <si>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</si>
  <si>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</si>
  <si>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</si>
  <si>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</si>
  <si>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</si>
  <si>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</si>
  <si>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</si>
  <si>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</si>
  <si>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</si>
  <si>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</si>
  <si>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</si>
  <si>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</si>
  <si>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</si>
  <si>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</si>
  <si>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</si>
  <si>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</si>
  <si>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</si>
  <si>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</si>
  <si>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</si>
  <si>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</si>
  <si>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</si>
  <si>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</si>
  <si>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</si>
  <si>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</si>
  <si>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</si>
  <si>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</si>
  <si>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</si>
  <si>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</si>
  <si>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</si>
  <si>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</si>
  <si>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</si>
  <si>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</si>
  <si>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</si>
  <si>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</si>
  <si>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</si>
  <si>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</si>
  <si>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</si>
  <si>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</si>
  <si>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</si>
  <si>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</si>
  <si>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</si>
  <si>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</si>
  <si>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</si>
  <si>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</si>
  <si>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</si>
  <si>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</si>
  <si>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</si>
  <si>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</si>
  <si>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</si>
  <si>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</si>
  <si>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</si>
  <si>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</si>
  <si>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</si>
  <si>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</si>
  <si>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</si>
  <si>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</si>
  <si>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</si>
  <si>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</si>
  <si>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</si>
  <si>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</si>
  <si>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</si>
  <si>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</si>
  <si>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</si>
  <si>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</si>
  <si>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</si>
  <si>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</si>
  <si>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</si>
  <si>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</si>
  <si>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</si>
  <si>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</si>
  <si>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</si>
  <si>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</si>
  <si>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</si>
  <si>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</si>
  <si>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</si>
  <si>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</si>
  <si>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</si>
  <si>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</si>
  <si>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</si>
  <si>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</si>
  <si>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</si>
  <si>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</si>
  <si>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</si>
  <si>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</si>
  <si>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</si>
  <si>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</si>
  <si>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</si>
  <si>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</si>
  <si>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</si>
  <si>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</si>
  <si>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</si>
  <si>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</si>
  <si>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</si>
  <si>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</si>
  <si>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</si>
  <si>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</si>
  <si>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</si>
  <si>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</si>
  <si>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</si>
  <si>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</si>
  <si>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</si>
  <si>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</si>
  <si>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</si>
  <si>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</si>
  <si>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</si>
  <si>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</si>
  <si>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</si>
  <si>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</si>
  <si>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</si>
  <si>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</si>
  <si>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</si>
  <si>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</si>
  <si>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</si>
  <si>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</si>
  <si>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</si>
  <si>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</si>
  <si>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</si>
  <si>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</si>
  <si>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</si>
  <si>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</si>
  <si>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</si>
  <si>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</si>
  <si>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</si>
  <si>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</si>
  <si>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</si>
  <si>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</si>
  <si>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</si>
  <si>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</si>
  <si>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</si>
  <si>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</si>
  <si>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</si>
  <si>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</si>
  <si>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</si>
  <si>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</si>
  <si>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</si>
  <si>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</si>
  <si>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</si>
  <si>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</si>
  <si>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</si>
  <si>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</si>
  <si>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</si>
  <si>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</si>
  <si>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</si>
  <si>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</si>
  <si>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</si>
  <si>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</si>
  <si>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</si>
  <si>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</si>
  <si>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</si>
  <si>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</si>
  <si>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</si>
  <si>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</si>
  <si>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</si>
  <si>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</si>
  <si>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</si>
  <si>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</si>
  <si>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</si>
  <si>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</si>
  <si>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</si>
  <si>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</si>
  <si>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</si>
  <si>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</si>
  <si>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</si>
  <si>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</si>
  <si>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</si>
  <si>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</si>
  <si>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</si>
  <si>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</si>
  <si>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</si>
  <si>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</si>
  <si>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</si>
  <si>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</si>
  <si>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</si>
  <si>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</si>
  <si>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</si>
  <si>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</si>
  <si>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</si>
  <si>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</si>
  <si>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</si>
  <si>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</si>
  <si>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</si>
  <si>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</si>
  <si>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</si>
  <si>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</si>
  <si>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</si>
  <si>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</si>
  <si>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</si>
  <si>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</si>
  <si>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</si>
  <si>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</si>
  <si>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</si>
  <si>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</si>
  <si>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</si>
  <si>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</si>
  <si>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</si>
  <si>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</si>
  <si>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</si>
  <si>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</si>
  <si>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</si>
  <si>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</si>
  <si>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</si>
  <si>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</si>
  <si>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</si>
  <si>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</si>
  <si>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</si>
  <si>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</si>
  <si>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</si>
  <si>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</si>
  <si>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</si>
  <si>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</si>
  <si>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</si>
  <si>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</si>
  <si>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</si>
  <si>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</si>
  <si>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</si>
  <si>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</si>
  <si>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</si>
  <si>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</si>
  <si>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</si>
  <si>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</si>
  <si>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</si>
  <si>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</si>
  <si>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</si>
  <si>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</si>
  <si>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</si>
  <si>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</si>
  <si>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</si>
  <si>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</si>
  <si>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</si>
  <si>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</si>
  <si>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</si>
  <si>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</si>
  <si>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</si>
  <si>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</si>
  <si>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</si>
  <si>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</si>
  <si>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</si>
  <si>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</si>
  <si>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</si>
  <si>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</si>
  <si>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</si>
  <si>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</si>
  <si>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</si>
  <si>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</si>
  <si>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</si>
  <si>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</si>
  <si>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</si>
  <si>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</si>
  <si>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</si>
  <si>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</si>
  <si>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</si>
  <si>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</si>
  <si>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</si>
  <si>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</si>
  <si>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</si>
  <si>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</si>
  <si>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</si>
  <si>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</si>
  <si>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</si>
  <si>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</si>
  <si>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</si>
  <si>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</si>
  <si>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</si>
  <si>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</si>
  <si>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</si>
  <si>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</si>
  <si>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</si>
  <si>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</si>
  <si>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</si>
  <si>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</si>
  <si>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</si>
  <si>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</si>
  <si>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</si>
  <si>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</si>
  <si>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</si>
  <si>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</si>
  <si>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</si>
  <si>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</si>
  <si>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</si>
  <si>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</si>
  <si>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</si>
  <si>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</si>
  <si>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</si>
  <si>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</si>
  <si>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</si>
  <si>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</si>
  <si>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</si>
  <si>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</si>
  <si>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</si>
  <si>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</si>
  <si>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</si>
  <si>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</si>
  <si>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</si>
  <si>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</si>
  <si>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</si>
  <si>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</si>
  <si>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</si>
  <si>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</si>
  <si>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</si>
  <si>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</si>
  <si>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</si>
  <si>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</si>
  <si>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</si>
  <si>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</si>
  <si>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</si>
  <si>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</si>
  <si>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</si>
  <si>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</si>
  <si>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</si>
  <si>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</si>
  <si>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</si>
  <si>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</si>
  <si>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</si>
  <si>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</si>
  <si>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</si>
  <si>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</si>
  <si>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</si>
  <si>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</si>
  <si>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</si>
  <si>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</si>
  <si>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</si>
  <si>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</si>
  <si>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</si>
  <si>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</si>
  <si>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</si>
  <si>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</si>
  <si>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</si>
  <si>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</si>
  <si>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</si>
  <si>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</si>
  <si>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</si>
  <si>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</si>
  <si>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</si>
  <si>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</si>
  <si>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</si>
  <si>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</si>
  <si>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</si>
  <si>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</si>
  <si>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</si>
  <si>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</si>
  <si>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</si>
  <si>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</si>
  <si>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</si>
  <si>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</si>
  <si>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</si>
  <si>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</si>
  <si>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</si>
  <si>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</si>
  <si>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</si>
  <si>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</si>
  <si>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</si>
  <si>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</si>
  <si>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</si>
  <si>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</si>
  <si>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</si>
  <si>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</si>
  <si>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</si>
  <si>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</si>
  <si>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</si>
  <si>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</si>
  <si>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</si>
  <si>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</si>
  <si>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</si>
  <si>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</si>
  <si>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</si>
  <si>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</si>
  <si>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</si>
  <si>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</si>
  <si>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</si>
  <si>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</si>
  <si>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</si>
  <si>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</si>
  <si>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</si>
  <si>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</si>
  <si>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</si>
  <si>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</si>
  <si>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</si>
  <si>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</si>
  <si>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</si>
  <si>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</si>
  <si>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</si>
  <si>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</si>
  <si>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</si>
  <si>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</si>
  <si>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</si>
  <si>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</si>
  <si>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</si>
  <si>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</si>
  <si>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</si>
  <si>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</si>
  <si>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</si>
  <si>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</si>
  <si>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</si>
  <si>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</si>
  <si>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</si>
  <si>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</si>
  <si>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</si>
  <si>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</si>
  <si>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</si>
  <si>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</si>
  <si>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</si>
  <si>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</si>
  <si>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</si>
  <si>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</si>
  <si>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</si>
  <si>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</si>
  <si>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</si>
  <si>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</si>
  <si>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</si>
  <si>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</si>
  <si>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</si>
  <si>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</si>
  <si>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</si>
  <si>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</si>
  <si>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</si>
  <si>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</si>
  <si>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</si>
  <si>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</si>
  <si>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</si>
  <si>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</si>
  <si>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</si>
  <si>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</si>
  <si>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</si>
  <si>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</si>
  <si>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</si>
  <si>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</si>
  <si>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</si>
  <si>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</si>
  <si>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</si>
  <si>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</si>
  <si>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</si>
  <si>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</si>
  <si>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</si>
  <si>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</si>
  <si>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</si>
  <si>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</si>
  <si>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</si>
  <si>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</si>
  <si>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</si>
  <si>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</si>
  <si>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</si>
  <si>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</si>
  <si>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</si>
  <si>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</si>
  <si>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</si>
  <si>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</si>
  <si>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</si>
  <si>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</si>
  <si>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</si>
  <si>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</si>
  <si>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</si>
  <si>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</si>
  <si>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</si>
  <si>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</si>
  <si>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</si>
  <si>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</si>
  <si>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</si>
  <si>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</si>
  <si>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</si>
  <si>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</si>
  <si>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</si>
  <si>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</si>
  <si>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</si>
  <si>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</si>
  <si>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</si>
  <si>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</si>
  <si>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</si>
  <si>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</si>
  <si>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</si>
  <si>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</si>
  <si>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</si>
  <si>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</si>
  <si>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</si>
  <si>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</si>
  <si>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</si>
  <si>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</si>
  <si>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</si>
  <si>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</si>
  <si>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</si>
  <si>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</si>
  <si>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</si>
  <si>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</si>
  <si>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</si>
  <si>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</si>
  <si>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</si>
  <si>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</si>
  <si>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</si>
  <si>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</si>
  <si>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</si>
  <si>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</si>
  <si>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</si>
  <si>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</si>
  <si>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</si>
  <si>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</si>
  <si>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</si>
  <si>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</si>
  <si>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</si>
  <si>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</si>
  <si>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</si>
  <si>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</si>
  <si>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</si>
  <si>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</si>
  <si>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</si>
  <si>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</si>
  <si>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</si>
  <si>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</si>
  <si>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</si>
  <si>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</si>
  <si>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</si>
  <si>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</si>
  <si>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</si>
  <si>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</si>
  <si>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</si>
  <si>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</si>
  <si>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</si>
  <si>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</si>
  <si>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</si>
  <si>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</si>
  <si>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</si>
  <si>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</si>
  <si>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</si>
  <si>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</si>
  <si>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</si>
  <si>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</si>
  <si>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</si>
  <si>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</si>
  <si>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</si>
  <si>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</si>
  <si>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</si>
  <si>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</si>
  <si>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</si>
  <si>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</si>
  <si>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</si>
  <si>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</si>
  <si>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</si>
  <si>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</si>
  <si>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</si>
  <si>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</si>
  <si>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</si>
  <si>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</si>
  <si>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</si>
  <si>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</si>
  <si>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</si>
  <si>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</si>
  <si>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</si>
  <si>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</si>
  <si>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</si>
  <si>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</si>
  <si>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</si>
  <si>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</si>
  <si>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</si>
  <si>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</si>
  <si>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</si>
  <si>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</si>
  <si>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</si>
  <si>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</si>
  <si>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</si>
  <si>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</si>
  <si>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</si>
  <si>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</si>
  <si>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</si>
  <si>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</si>
  <si>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</si>
  <si>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</si>
  <si>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</si>
  <si>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</si>
  <si>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</si>
  <si>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</si>
  <si>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</si>
  <si>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</si>
  <si>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</si>
  <si>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</si>
  <si>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</si>
  <si>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</si>
  <si>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</si>
  <si>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</si>
  <si>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</si>
  <si>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</si>
  <si>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</si>
  <si>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</si>
  <si>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</si>
  <si>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</si>
  <si>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</si>
  <si>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</si>
  <si>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</si>
  <si>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</si>
  <si>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</si>
  <si>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</si>
  <si>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</si>
  <si>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</si>
  <si>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</si>
  <si>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</si>
  <si>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</si>
  <si>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</si>
  <si>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</si>
  <si>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</si>
  <si>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</si>
  <si>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</si>
  <si>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</si>
  <si>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</si>
  <si>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</si>
  <si>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</si>
  <si>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</si>
  <si>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</si>
  <si>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</si>
  <si>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</si>
  <si>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</si>
  <si>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</si>
  <si>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</si>
  <si>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</si>
  <si>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</si>
  <si>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</si>
  <si>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</si>
  <si>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</si>
  <si>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</si>
  <si>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</si>
  <si>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</si>
  <si>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</si>
  <si>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</si>
  <si>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</si>
  <si>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</si>
  <si>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</si>
  <si>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</si>
  <si>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</si>
  <si>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</si>
  <si>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</si>
  <si>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</si>
  <si>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</si>
  <si>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</si>
  <si>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</si>
  <si>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</si>
  <si>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</si>
  <si>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</si>
  <si>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</si>
  <si>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</si>
  <si>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</si>
  <si>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</si>
  <si>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</si>
  <si>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</si>
  <si>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</si>
  <si>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</si>
  <si>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</si>
  <si>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</si>
  <si>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</si>
  <si>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</si>
  <si>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</si>
  <si>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</si>
  <si>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</si>
  <si>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</si>
  <si>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</si>
  <si>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</si>
  <si>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</si>
  <si>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</si>
  <si>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</si>
  <si>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</si>
  <si>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</si>
  <si>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</si>
  <si>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</si>
  <si>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</si>
  <si>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</si>
  <si>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</si>
  <si>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</si>
  <si>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</si>
  <si>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</si>
  <si>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</si>
  <si>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</si>
  <si>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</si>
  <si>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</si>
  <si>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</si>
  <si>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</si>
  <si>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</si>
  <si>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</si>
  <si>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</si>
  <si>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</si>
  <si>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</si>
  <si>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</si>
  <si>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</si>
  <si>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</si>
  <si>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</si>
  <si>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</si>
  <si>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</si>
  <si>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</si>
  <si>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</si>
  <si>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</si>
  <si>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</si>
  <si>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</si>
  <si>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</si>
  <si>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</si>
  <si>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</si>
  <si>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</si>
  <si>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</si>
  <si>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</si>
  <si>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</si>
  <si>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</si>
  <si>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</si>
  <si>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</si>
  <si>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</si>
  <si>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</si>
  <si>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</si>
  <si>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</si>
  <si>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</si>
  <si>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</si>
  <si>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</si>
  <si>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</si>
  <si>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</si>
  <si>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</si>
  <si>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</si>
  <si>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</si>
  <si>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</si>
  <si>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</si>
  <si>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</si>
  <si>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</si>
  <si>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</si>
  <si>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</si>
  <si>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</si>
  <si>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</si>
  <si>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</si>
  <si>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</si>
  <si>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</si>
  <si>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</si>
  <si>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</si>
  <si>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</si>
  <si>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</si>
  <si>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</si>
  <si>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</si>
  <si>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</si>
  <si>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</si>
  <si>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</si>
  <si>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</si>
  <si>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</si>
  <si>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</si>
  <si>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</si>
  <si>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</si>
  <si>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</si>
  <si>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</si>
  <si>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</si>
  <si>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</si>
  <si>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</si>
  <si>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</si>
  <si>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</si>
  <si>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</si>
  <si>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</si>
  <si>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</si>
  <si>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</si>
  <si>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</si>
  <si>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</si>
  <si>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</si>
  <si>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</si>
  <si>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</si>
  <si>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</si>
  <si>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</si>
  <si>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</si>
  <si>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</si>
  <si>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</si>
  <si>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</si>
  <si>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</si>
  <si>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</si>
  <si>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</si>
  <si>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</si>
  <si>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</si>
  <si>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</si>
  <si>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</si>
  <si>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</si>
  <si>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</si>
  <si>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</si>
  <si>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</si>
  <si>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</si>
  <si>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</si>
  <si>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</si>
  <si>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</si>
  <si>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</si>
  <si>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</si>
  <si>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</si>
  <si>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</si>
  <si>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</si>
  <si>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</si>
  <si>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</si>
  <si>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</si>
  <si>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</si>
  <si>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</si>
  <si>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</si>
  <si>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</si>
  <si>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</si>
  <si>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</si>
  <si>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</si>
  <si>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</si>
  <si>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</si>
  <si>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</si>
  <si>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</si>
  <si>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</si>
  <si>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</si>
  <si>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</si>
  <si>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</si>
  <si>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</si>
  <si>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</si>
  <si>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</si>
  <si>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</si>
  <si>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</si>
  <si>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</si>
  <si>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</si>
  <si>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</si>
  <si>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</si>
  <si>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</si>
  <si>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</si>
  <si>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</si>
  <si>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</si>
  <si>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</si>
  <si>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</si>
  <si>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</si>
  <si>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</si>
  <si>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</si>
  <si>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</si>
  <si>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</si>
  <si>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</si>
  <si>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</si>
  <si>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</si>
  <si>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</si>
  <si>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</si>
  <si>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</si>
  <si>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</si>
  <si>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</si>
  <si>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</si>
  <si>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</si>
  <si>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</si>
  <si>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</si>
  <si>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</si>
  <si>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</si>
  <si>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</si>
  <si>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</si>
  <si>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</si>
  <si>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</si>
  <si>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</si>
  <si>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</si>
  <si>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</si>
  <si>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</si>
  <si>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</si>
  <si>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</si>
  <si>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</si>
  <si>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</si>
  <si>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</si>
  <si>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</si>
  <si>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</si>
  <si>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</si>
  <si>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</si>
  <si>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</si>
  <si>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</si>
  <si>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</si>
  <si>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</si>
  <si>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</si>
  <si>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</si>
  <si>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</si>
  <si>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</si>
  <si>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</si>
  <si>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</si>
  <si>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</si>
  <si>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</si>
  <si>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</si>
  <si>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</si>
  <si>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</si>
  <si>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</si>
  <si>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</si>
  <si>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</si>
  <si>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</si>
  <si>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</si>
  <si>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</si>
  <si>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</si>
  <si>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</si>
  <si>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</si>
  <si>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</si>
  <si>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</si>
  <si>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</si>
  <si>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</si>
  <si>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</si>
  <si>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</si>
  <si>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</si>
  <si>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</si>
  <si>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</si>
  <si>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</si>
  <si>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</si>
  <si>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</si>
  <si>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</si>
  <si>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</si>
  <si>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</si>
  <si>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</si>
  <si>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</si>
  <si>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</si>
  <si>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</si>
  <si>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</si>
  <si>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</si>
  <si>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</si>
  <si>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</si>
  <si>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</si>
  <si>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</si>
  <si>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</si>
  <si>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</si>
  <si>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</si>
  <si>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</si>
  <si>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</si>
  <si>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</si>
  <si>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</si>
  <si>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</si>
  <si>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</si>
  <si>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</si>
  <si>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</si>
  <si>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</si>
  <si>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</si>
  <si>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</si>
  <si>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</si>
  <si>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</si>
  <si>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</si>
  <si>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</si>
  <si>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</si>
  <si>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</si>
  <si>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</si>
  <si>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</si>
  <si>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</si>
  <si>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</si>
  <si>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</si>
  <si>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</si>
  <si>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</si>
  <si>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</si>
  <si>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</si>
  <si>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</si>
  <si>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</si>
  <si>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</si>
  <si>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</si>
  <si>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</si>
  <si>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</si>
  <si>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</si>
  <si>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</si>
  <si>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</si>
  <si>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</si>
  <si>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</si>
  <si>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</si>
  <si>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</si>
  <si>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</si>
  <si>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</si>
  <si>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</si>
  <si>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</si>
  <si>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</si>
  <si>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</si>
  <si>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</si>
  <si>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</si>
  <si>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</si>
  <si>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</si>
  <si>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</si>
  <si>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</si>
  <si>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</si>
  <si>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</si>
  <si>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</si>
  <si>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</si>
  <si>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</si>
  <si>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</si>
  <si>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</si>
  <si>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</si>
  <si>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</si>
  <si>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</si>
  <si>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</si>
  <si>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</si>
  <si>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</si>
  <si>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</si>
  <si>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</si>
  <si>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</si>
  <si>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</si>
  <si>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</si>
  <si>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</si>
  <si>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</si>
  <si>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</si>
  <si>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</si>
  <si>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</si>
  <si>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</si>
  <si>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</si>
  <si>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</si>
  <si>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</si>
  <si>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</si>
  <si>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</si>
  <si>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</si>
  <si>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</si>
  <si>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</si>
  <si>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</si>
  <si>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</si>
  <si>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</si>
  <si>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</si>
  <si>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</si>
  <si>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</si>
  <si>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</si>
  <si>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</si>
  <si>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</si>
  <si>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</si>
  <si>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</si>
  <si>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</si>
  <si>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</si>
  <si>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</si>
  <si>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</si>
  <si>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</si>
  <si>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</si>
  <si>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</si>
  <si>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</si>
  <si>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</si>
  <si>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</si>
  <si>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</si>
  <si>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</si>
  <si>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</si>
  <si>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</si>
  <si>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</si>
  <si>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</si>
  <si>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</si>
  <si>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</si>
  <si>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</si>
  <si>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</si>
  <si>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</si>
  <si>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</si>
  <si>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</si>
  <si>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</si>
  <si>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</si>
  <si>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</si>
  <si>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</si>
  <si>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</si>
  <si>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</si>
  <si>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</si>
  <si>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</si>
  <si>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</si>
  <si>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</si>
  <si>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</si>
  <si>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</si>
  <si>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</si>
  <si>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</si>
  <si>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</si>
  <si>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</si>
  <si>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</si>
  <si>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</si>
  <si>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</si>
  <si>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</si>
  <si>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</si>
  <si>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</si>
  <si>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</si>
  <si>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</si>
  <si>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</si>
  <si>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</si>
  <si>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</si>
  <si>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</si>
  <si>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</si>
  <si>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</si>
  <si>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</si>
  <si>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</si>
  <si>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</si>
  <si>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</si>
  <si>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</si>
  <si>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</si>
  <si>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</si>
  <si>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</si>
  <si>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</si>
  <si>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</si>
  <si>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</si>
  <si>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</si>
  <si>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</si>
  <si>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</si>
  <si>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</si>
  <si>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</si>
  <si>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</si>
  <si>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</si>
  <si>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</si>
  <si>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</si>
  <si>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</si>
  <si>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</si>
  <si>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</si>
  <si>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</si>
  <si>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</si>
  <si>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</si>
  <si>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</si>
  <si>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</si>
  <si>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</si>
  <si>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</si>
  <si>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</si>
  <si>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</si>
  <si>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</si>
  <si>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</si>
  <si>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</si>
  <si>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</si>
  <si>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</si>
  <si>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</si>
  <si>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</si>
  <si>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</si>
  <si>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</si>
  <si>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</si>
  <si>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</si>
  <si>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</si>
  <si>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</si>
  <si>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</si>
  <si>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</si>
  <si>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</si>
  <si>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</si>
  <si>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</si>
  <si>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</si>
  <si>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</si>
  <si>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</si>
  <si>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</si>
  <si>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</si>
  <si>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</si>
  <si>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</si>
  <si>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</si>
  <si>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</si>
  <si>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</si>
  <si>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</si>
  <si>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</si>
  <si>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</si>
  <si>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</si>
  <si>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</si>
  <si>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</si>
  <si>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</si>
  <si>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</si>
  <si>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</si>
  <si>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</si>
  <si>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</si>
  <si>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</si>
  <si>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</si>
  <si>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</si>
  <si>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</si>
  <si>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</si>
  <si>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</si>
  <si>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</si>
  <si>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</si>
  <si>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</si>
  <si>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</si>
  <si>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</si>
  <si>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</si>
  <si>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</si>
  <si>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</si>
  <si>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</si>
  <si>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</si>
  <si>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</si>
  <si>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</si>
  <si>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</si>
  <si>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</si>
  <si>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</si>
  <si>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</si>
  <si>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</si>
  <si>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</si>
  <si>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</si>
  <si>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</si>
  <si>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</si>
  <si>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</si>
  <si>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</si>
  <si>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</si>
  <si>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</si>
  <si>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</si>
  <si>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</si>
  <si>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</si>
  <si>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</si>
  <si>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</si>
  <si>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</si>
  <si>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</si>
  <si>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</si>
  <si>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</si>
  <si>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</si>
  <si>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</si>
  <si>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</si>
  <si>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</si>
  <si>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</si>
  <si>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</si>
  <si>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</si>
  <si>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</si>
  <si>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</si>
  <si>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</si>
  <si>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</si>
  <si>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</si>
  <si>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</si>
  <si>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</si>
  <si>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</si>
  <si>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</si>
  <si>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</si>
  <si>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</si>
  <si>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</si>
  <si>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</si>
  <si>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</si>
  <si>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</si>
  <si>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</si>
  <si>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</si>
  <si>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</si>
  <si>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</si>
  <si>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</si>
  <si>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</si>
  <si>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</si>
  <si>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</si>
  <si>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</si>
  <si>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</si>
  <si>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</si>
  <si>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</si>
  <si>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</si>
  <si>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</si>
  <si>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</si>
  <si>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</si>
  <si>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</si>
  <si>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</si>
  <si>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</si>
  <si>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</si>
  <si>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</si>
  <si>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</si>
  <si>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</si>
  <si>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</si>
  <si>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</si>
  <si>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</si>
  <si>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</si>
  <si>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</si>
  <si>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</si>
  <si>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</si>
  <si>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</si>
  <si>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</si>
  <si>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</si>
  <si>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</si>
  <si>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</si>
  <si>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</si>
  <si>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</si>
  <si>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</si>
  <si>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</si>
  <si>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</si>
  <si>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</si>
  <si>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</si>
  <si>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</si>
  <si>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</si>
  <si>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</si>
  <si>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</si>
  <si>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</si>
  <si>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</si>
  <si>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</si>
  <si>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</si>
  <si>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</si>
  <si>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</si>
  <si>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</si>
  <si>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</si>
  <si>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</si>
  <si>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</si>
  <si>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</si>
  <si>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</si>
  <si>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</si>
  <si>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</si>
  <si>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</si>
  <si>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</si>
  <si>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</si>
  <si>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</si>
  <si>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</si>
  <si>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</si>
  <si>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</si>
  <si>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</si>
  <si>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</si>
  <si>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</si>
  <si>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</si>
  <si>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</si>
  <si>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</si>
  <si>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</si>
  <si>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</si>
  <si>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</si>
  <si>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</si>
  <si>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</si>
  <si>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</si>
  <si>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</si>
  <si>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</si>
  <si>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</si>
  <si>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</si>
  <si>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</si>
  <si>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</si>
  <si>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</si>
  <si>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</si>
  <si>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</si>
  <si>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</si>
  <si>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</si>
  <si>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</si>
  <si>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</si>
  <si>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</si>
  <si>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</si>
  <si>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</si>
  <si>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</si>
  <si>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</si>
  <si>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</si>
  <si>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</si>
  <si>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</si>
  <si>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</si>
  <si>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</si>
  <si>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</si>
  <si>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</si>
  <si>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</si>
  <si>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</si>
  <si>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</si>
  <si>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</si>
  <si>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</si>
  <si>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</si>
  <si>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</si>
  <si>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</si>
  <si>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</si>
  <si>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</si>
  <si>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</si>
  <si>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</si>
  <si>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</si>
  <si>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</si>
  <si>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</si>
  <si>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</si>
  <si>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</si>
  <si>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</si>
  <si>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</si>
  <si>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</si>
  <si>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</si>
  <si>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</si>
  <si>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</si>
  <si>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</si>
  <si>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</si>
  <si>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</si>
  <si>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</si>
  <si>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</si>
  <si>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</si>
  <si>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</si>
  <si>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</si>
  <si>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</si>
  <si>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</si>
  <si>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</si>
  <si>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</si>
  <si>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</si>
  <si>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</si>
  <si>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</si>
  <si>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</si>
  <si>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</si>
  <si>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</si>
  <si>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</si>
  <si>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</si>
  <si>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</si>
  <si>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</si>
  <si>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</si>
  <si>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</si>
  <si>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</si>
  <si>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</si>
  <si>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</si>
  <si>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</si>
  <si>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</si>
  <si>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</si>
  <si>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</si>
  <si>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</si>
  <si>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</si>
  <si>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</si>
  <si>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</si>
  <si>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</si>
  <si>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</si>
  <si>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</si>
  <si>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</si>
  <si>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</si>
  <si>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</si>
  <si>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</si>
  <si>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</si>
  <si>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</si>
  <si>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</si>
  <si>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</si>
  <si>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</si>
  <si>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</si>
  <si>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</si>
  <si>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</si>
  <si>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</si>
  <si>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</si>
  <si>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</si>
  <si>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</si>
  <si>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</si>
  <si>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</si>
  <si>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</si>
  <si>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</si>
  <si>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</si>
  <si>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</si>
  <si>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</si>
  <si>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</si>
  <si>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</si>
  <si>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</si>
  <si>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</si>
  <si>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</si>
  <si>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</si>
  <si>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</si>
  <si>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</si>
  <si>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</si>
  <si>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</si>
  <si>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</si>
  <si>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</si>
  <si>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</si>
  <si>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</si>
  <si>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</si>
  <si>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</si>
  <si>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</si>
  <si>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</si>
  <si>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</si>
  <si>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</si>
  <si>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</si>
  <si>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</si>
  <si>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</si>
  <si>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</si>
  <si>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</si>
  <si>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</si>
  <si>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</si>
  <si>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</si>
  <si>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</si>
  <si>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</si>
  <si>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</si>
  <si>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</si>
  <si>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</si>
  <si>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</si>
  <si>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</si>
  <si>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</si>
  <si>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</si>
  <si>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</si>
  <si>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</si>
  <si>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</si>
  <si>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</si>
  <si>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</si>
  <si>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</si>
  <si>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</si>
  <si>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</si>
  <si>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</si>
  <si>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</si>
  <si>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</si>
  <si>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</si>
  <si>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</si>
  <si>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</si>
  <si>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</si>
  <si>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</si>
  <si>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</si>
  <si>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</si>
  <si>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</si>
  <si>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</si>
  <si>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</si>
  <si>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</si>
  <si>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</si>
  <si>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</si>
  <si>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</si>
  <si>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</si>
  <si>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</si>
  <si>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</si>
  <si>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</si>
  <si>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</si>
  <si>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</si>
  <si>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</si>
  <si>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</si>
  <si>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</si>
  <si>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</si>
  <si>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</si>
  <si>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</si>
  <si>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</si>
  <si>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</si>
  <si>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</si>
  <si>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</si>
  <si>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</si>
  <si>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</si>
  <si>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</si>
  <si>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</si>
  <si>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</si>
  <si>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</si>
  <si>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</si>
  <si>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</si>
  <si>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</si>
  <si>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</si>
  <si>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</si>
  <si>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</si>
  <si>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</si>
  <si>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</si>
  <si>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</si>
  <si>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</si>
  <si>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</si>
  <si>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</si>
  <si>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</si>
  <si>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</si>
  <si>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</si>
  <si>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</si>
  <si>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</si>
  <si>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</si>
  <si>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</si>
  <si>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</si>
  <si>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</si>
  <si>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</si>
  <si>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</si>
  <si>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</si>
  <si>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</si>
  <si>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</si>
  <si>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</si>
  <si>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</si>
  <si>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</si>
  <si>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</si>
  <si>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</si>
  <si>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</si>
  <si>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</si>
  <si>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</si>
  <si>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</si>
  <si>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</si>
  <si>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</si>
  <si>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</si>
  <si>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</si>
  <si>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</si>
  <si>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</si>
  <si>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</si>
  <si>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</si>
  <si>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</si>
  <si>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</si>
  <si>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</si>
  <si>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</si>
  <si>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</si>
  <si>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</si>
  <si>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</si>
  <si>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</si>
  <si>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</si>
  <si>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</si>
  <si>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</si>
  <si>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</si>
  <si>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</si>
  <si>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</si>
  <si>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</si>
  <si>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</si>
  <si>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</si>
  <si>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</si>
  <si>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</si>
  <si>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</si>
  <si>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</si>
  <si>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</si>
  <si>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</si>
  <si>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</si>
  <si>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</si>
  <si>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</si>
  <si>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</si>
  <si>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</si>
  <si>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</si>
  <si>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</si>
  <si>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</si>
  <si>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</si>
  <si>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</si>
  <si>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</si>
  <si>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</si>
  <si>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</si>
  <si>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</si>
  <si>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</si>
  <si>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</si>
  <si>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</si>
  <si>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</si>
  <si>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</si>
  <si>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</si>
  <si>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</si>
  <si>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</si>
  <si>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</si>
  <si>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</si>
  <si>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</si>
  <si>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</si>
  <si>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</si>
  <si>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</si>
  <si>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</si>
  <si>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</si>
  <si>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</si>
  <si>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</si>
  <si>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</si>
  <si>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</si>
  <si>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</si>
  <si>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</si>
  <si>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</si>
  <si>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</si>
  <si>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</si>
  <si>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</si>
  <si>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</si>
  <si>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</si>
  <si>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</si>
  <si>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</si>
  <si>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</si>
  <si>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</si>
  <si>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</si>
  <si>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</si>
  <si>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</si>
  <si>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</si>
  <si>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</si>
  <si>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</si>
  <si>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</si>
  <si>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</si>
  <si>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</si>
  <si>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</si>
  <si>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</si>
  <si>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</si>
  <si>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</si>
  <si>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</si>
  <si>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</si>
  <si>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</si>
  <si>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</si>
  <si>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</si>
  <si>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</si>
  <si>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</si>
  <si>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</si>
  <si>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</si>
  <si>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</si>
  <si>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</si>
  <si>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</si>
  <si>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</si>
  <si>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</si>
  <si>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</si>
  <si>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</si>
  <si>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</si>
  <si>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</si>
  <si>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</si>
  <si>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</si>
  <si>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</si>
  <si>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</si>
  <si>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</si>
  <si>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</si>
  <si>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</si>
  <si>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</si>
  <si>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</si>
  <si>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</si>
  <si>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</si>
  <si>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</si>
  <si>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</si>
  <si>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</si>
  <si>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</si>
  <si>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</si>
  <si>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</si>
  <si>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</si>
  <si>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</si>
  <si>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</si>
  <si>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</si>
  <si>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</si>
  <si>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</si>
  <si>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</si>
  <si>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</si>
  <si>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</si>
  <si>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</si>
  <si>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</si>
  <si>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</si>
  <si>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</si>
  <si>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</si>
  <si>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</si>
  <si>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</si>
  <si>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</si>
  <si>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</si>
  <si>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</si>
  <si>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</si>
  <si>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</si>
  <si>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</si>
  <si>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</si>
  <si>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</si>
  <si>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</si>
  <si>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</si>
  <si>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</si>
  <si>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</si>
  <si>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</si>
  <si>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</si>
  <si>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</si>
  <si>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</si>
  <si>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</si>
  <si>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</si>
  <si>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</si>
  <si>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</si>
  <si>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</si>
  <si>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</si>
  <si>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</si>
  <si>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</si>
  <si>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</si>
  <si>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</si>
  <si>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</si>
  <si>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</si>
  <si>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</si>
  <si>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</si>
  <si>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</si>
  <si>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</si>
  <si>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</si>
  <si>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</si>
  <si>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</si>
  <si>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</si>
  <si>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</si>
  <si>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</si>
  <si>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</si>
  <si>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</si>
  <si>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</si>
  <si>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</si>
  <si>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</si>
  <si>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</si>
  <si>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</si>
  <si>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</si>
  <si>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</si>
  <si>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</si>
  <si>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</si>
  <si>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</si>
  <si>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</si>
  <si>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</si>
  <si>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</si>
  <si>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</si>
  <si>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</si>
  <si>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</si>
  <si>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</si>
  <si>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</si>
  <si>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</si>
  <si>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</si>
  <si>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</si>
  <si>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</si>
  <si>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</si>
  <si>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</si>
  <si>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</si>
  <si>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</si>
  <si>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</si>
  <si>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</si>
  <si>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</si>
  <si>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</si>
  <si>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</si>
  <si>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</si>
  <si>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</si>
  <si>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</si>
  <si>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</si>
  <si>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</si>
  <si>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</si>
  <si>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</si>
  <si>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</si>
  <si>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</si>
  <si>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</si>
  <si>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</si>
  <si>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</si>
  <si>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</si>
  <si>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</si>
  <si>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</si>
  <si>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</si>
  <si>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</si>
  <si>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</si>
  <si>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</si>
  <si>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</si>
  <si>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</si>
  <si>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</si>
  <si>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</si>
  <si>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</si>
  <si>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</si>
  <si>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</si>
  <si>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</si>
  <si>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</si>
  <si>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</si>
  <si>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</si>
  <si>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</si>
  <si>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</si>
  <si>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</si>
  <si>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</si>
  <si>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</si>
  <si>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</si>
  <si>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</si>
  <si>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</si>
  <si>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</si>
  <si>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</si>
  <si>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</si>
  <si>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</si>
  <si>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</si>
  <si>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</si>
  <si>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</si>
  <si>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</si>
  <si>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</si>
  <si>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</si>
  <si>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</si>
  <si>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</si>
  <si>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</si>
  <si>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</si>
  <si>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</si>
  <si>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</si>
  <si>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</si>
  <si>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</si>
  <si>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</si>
  <si>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</si>
  <si>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</si>
  <si>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</si>
  <si>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</si>
  <si>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</si>
  <si>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</si>
  <si>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</si>
  <si>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</si>
  <si>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</si>
  <si>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</si>
  <si>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</si>
  <si>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</si>
  <si>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</si>
  <si>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</si>
  <si>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</si>
  <si>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</si>
  <si>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</si>
  <si>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</si>
  <si>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</si>
  <si>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</si>
  <si>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</si>
  <si>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</si>
  <si>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</si>
  <si>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</si>
  <si>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</si>
  <si>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</si>
  <si>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</si>
  <si>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</si>
  <si>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</si>
  <si>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</si>
  <si>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</si>
  <si>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</si>
  <si>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</si>
  <si>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</si>
  <si>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</si>
  <si>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</si>
  <si>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</si>
  <si>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</si>
  <si>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</si>
  <si>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</si>
  <si>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</si>
  <si>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</si>
  <si>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</si>
  <si>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</si>
  <si>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</si>
  <si>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</si>
  <si>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</si>
  <si>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</si>
  <si>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</si>
  <si>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</si>
  <si>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</si>
  <si>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</si>
  <si>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</si>
  <si>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</si>
  <si>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</si>
  <si>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</si>
  <si>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</si>
  <si>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</si>
  <si>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</si>
  <si>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</si>
  <si>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</si>
  <si>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</si>
  <si>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</si>
  <si>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</si>
  <si>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</si>
  <si>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</si>
  <si>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</si>
  <si>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</si>
  <si>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</si>
  <si>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</si>
  <si>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</si>
  <si>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</si>
  <si>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</si>
  <si>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</si>
  <si>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</si>
  <si>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</si>
  <si>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</si>
  <si>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</si>
  <si>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</si>
  <si>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</si>
  <si>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</si>
  <si>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</si>
  <si>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</si>
  <si>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</si>
  <si>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</si>
  <si>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</si>
  <si>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</si>
  <si>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</si>
  <si>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</si>
  <si>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</si>
  <si>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</si>
  <si>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</si>
  <si>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</si>
  <si>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</si>
  <si>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</si>
  <si>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</si>
  <si>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</si>
  <si>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</si>
  <si>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</si>
  <si>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</si>
  <si>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</si>
  <si>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</si>
  <si>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</si>
  <si>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</si>
  <si>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</si>
  <si>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</si>
  <si>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</si>
  <si>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</si>
  <si>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</si>
  <si>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</si>
  <si>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</si>
  <si>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</si>
  <si>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</si>
  <si>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</si>
  <si>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</si>
  <si>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</si>
  <si>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</si>
  <si>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</si>
  <si>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</si>
  <si>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</si>
  <si>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</si>
  <si>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</si>
  <si>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</si>
  <si>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</si>
  <si>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</si>
  <si>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</si>
  <si>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</si>
  <si>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</si>
  <si>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</si>
  <si>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</si>
  <si>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</si>
  <si>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</si>
  <si>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</si>
  <si>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</si>
  <si>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</si>
  <si>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</si>
  <si>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</si>
  <si>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</si>
  <si>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</si>
  <si>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</si>
  <si>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</si>
  <si>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</si>
  <si>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</si>
  <si>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</si>
  <si>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</si>
  <si>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</si>
  <si>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</si>
  <si>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</si>
  <si>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</si>
  <si>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</si>
  <si>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</si>
  <si>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</si>
  <si>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</si>
  <si>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</si>
  <si>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</si>
  <si>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</si>
  <si>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</si>
  <si>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</si>
  <si>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</si>
  <si>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</si>
  <si>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</si>
  <si>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</si>
  <si>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</si>
  <si>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</si>
  <si>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</si>
  <si>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</si>
  <si>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</si>
  <si>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</si>
  <si>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</si>
  <si>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</si>
  <si>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</si>
  <si>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</si>
  <si>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</si>
  <si>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</si>
  <si>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</si>
  <si>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</si>
  <si>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</si>
  <si>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</si>
  <si>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</si>
  <si>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</si>
  <si>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</si>
  <si>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</si>
  <si>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</si>
  <si>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</si>
  <si>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</si>
  <si>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</si>
  <si>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</si>
  <si>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</si>
  <si>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</si>
  <si>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</si>
  <si>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</si>
  <si>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</si>
  <si>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</si>
  <si>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</si>
  <si>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</si>
  <si>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</si>
  <si>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</si>
  <si>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</si>
  <si>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</si>
  <si>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</si>
  <si>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</si>
  <si>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</si>
  <si>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</si>
  <si>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</si>
  <si>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</si>
  <si>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</si>
  <si>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</si>
  <si>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</si>
  <si>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</si>
  <si>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</si>
  <si>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</si>
  <si>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</si>
  <si>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</si>
  <si>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</si>
  <si>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</si>
  <si>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</si>
  <si>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</si>
  <si>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</si>
  <si>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</si>
  <si>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</si>
  <si>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</si>
  <si>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</si>
  <si>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</si>
  <si>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</si>
  <si>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</si>
  <si>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</si>
  <si>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</si>
  <si>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</si>
  <si>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</si>
  <si>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</si>
  <si>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</si>
  <si>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</si>
  <si>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</si>
  <si>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</si>
  <si>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</si>
  <si>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</si>
  <si>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</si>
  <si>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</si>
  <si>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</si>
  <si>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</si>
  <si>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</si>
  <si>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</si>
  <si>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</si>
  <si>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</si>
  <si>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</si>
  <si>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</si>
  <si>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</si>
  <si>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</si>
  <si>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</si>
  <si>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</si>
  <si>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</si>
  <si>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</si>
  <si>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</si>
  <si>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</si>
  <si>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</si>
  <si>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</si>
  <si>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</si>
  <si>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</si>
  <si>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</si>
  <si>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</si>
  <si>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</si>
  <si>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</si>
  <si>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</si>
  <si>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</si>
  <si>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</si>
  <si>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</si>
  <si>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</si>
  <si>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</si>
  <si>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</si>
  <si>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</si>
  <si>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</si>
  <si>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</si>
  <si>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</si>
  <si>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</si>
  <si>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</si>
  <si>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</si>
  <si>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</si>
  <si>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</si>
  <si>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</si>
  <si>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</si>
  <si>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</si>
  <si>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</si>
  <si>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</si>
  <si>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</si>
  <si>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</si>
  <si>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</si>
  <si>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</si>
  <si>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</si>
  <si>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</si>
  <si>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</si>
  <si>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</si>
  <si>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</si>
  <si>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</si>
  <si>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</si>
  <si>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</si>
  <si>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</si>
  <si>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</si>
  <si>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</si>
  <si>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</si>
  <si>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</si>
  <si>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</si>
  <si>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</si>
  <si>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</si>
  <si>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</si>
  <si>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</si>
  <si>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</si>
  <si>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</si>
  <si>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</si>
  <si>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</si>
  <si>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</si>
  <si>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</si>
  <si>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</si>
  <si>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</si>
  <si>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</si>
  <si>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</si>
  <si>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</si>
  <si>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</si>
  <si>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</si>
  <si>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</si>
  <si>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</si>
  <si>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</si>
  <si>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</si>
  <si>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</si>
  <si>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</si>
  <si>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</si>
  <si>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</si>
  <si>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</si>
  <si>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</si>
  <si>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</si>
  <si>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</si>
  <si>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</si>
  <si>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</si>
  <si>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</si>
  <si>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</si>
  <si>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</si>
  <si>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</si>
  <si>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</si>
  <si>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</si>
  <si>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</si>
  <si>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</si>
  <si>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</si>
  <si>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</si>
  <si>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</si>
  <si>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</si>
  <si>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</si>
  <si>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</si>
  <si>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</si>
  <si>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</si>
  <si>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</si>
  <si>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</si>
  <si>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</si>
  <si>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</si>
  <si>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</si>
  <si>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</si>
  <si>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</si>
  <si>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</si>
  <si>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</si>
  <si>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</si>
  <si>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</si>
  <si>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</si>
  <si>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</si>
  <si>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</si>
  <si>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</si>
  <si>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</si>
  <si>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</si>
  <si>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</si>
  <si>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</si>
  <si>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</si>
  <si>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</si>
  <si>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</si>
  <si>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</si>
  <si>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</si>
  <si>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</si>
  <si>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</si>
  <si>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</si>
  <si>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</si>
  <si>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</si>
  <si>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</si>
  <si>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</si>
  <si>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</si>
  <si>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</si>
  <si>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</si>
  <si>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</si>
  <si>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</si>
  <si>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</si>
  <si>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</si>
  <si>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</si>
  <si>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</si>
  <si>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</si>
  <si>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</si>
  <si>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</si>
  <si>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</si>
  <si>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</si>
  <si>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</si>
  <si>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</si>
  <si>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</si>
  <si>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</si>
  <si>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</si>
  <si>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</si>
  <si>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</si>
  <si>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</si>
  <si>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</si>
  <si>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</si>
  <si>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</si>
  <si>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</si>
  <si>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</si>
  <si>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</si>
  <si>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</si>
  <si>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</si>
  <si>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</si>
  <si>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</si>
  <si>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</si>
  <si>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</si>
  <si>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</si>
  <si>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</si>
  <si>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</si>
  <si>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</si>
  <si>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</si>
  <si>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</si>
  <si>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</si>
  <si>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</si>
  <si>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</si>
  <si>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</si>
  <si>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</si>
  <si>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</si>
  <si>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</si>
  <si>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</si>
  <si>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</si>
  <si>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</si>
  <si>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</si>
  <si>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</si>
  <si>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</si>
  <si>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</si>
  <si>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</si>
  <si>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</si>
  <si>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</si>
  <si>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</si>
  <si>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</si>
  <si>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</si>
  <si>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</si>
  <si>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</si>
  <si>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</si>
  <si>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</si>
  <si>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</si>
  <si>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</si>
  <si>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</si>
  <si>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</si>
  <si>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</si>
  <si>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</si>
  <si>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</si>
  <si>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</si>
  <si>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</si>
  <si>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</si>
  <si>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</si>
  <si>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</si>
  <si>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</si>
  <si>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</si>
  <si>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</si>
  <si>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</si>
  <si>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</si>
  <si>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</si>
  <si>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</si>
  <si>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</si>
  <si>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</si>
  <si>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</si>
  <si>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</si>
  <si>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</si>
  <si>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</si>
  <si>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</si>
  <si>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</si>
  <si>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</si>
  <si>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</si>
  <si>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</si>
  <si>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</si>
  <si>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</si>
  <si>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</si>
  <si>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</si>
  <si>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</si>
  <si>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</si>
  <si>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</si>
  <si>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</si>
  <si>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</si>
  <si>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</si>
  <si>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</si>
  <si>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</si>
  <si>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</si>
  <si>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</si>
  <si>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</si>
  <si>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</si>
  <si>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</si>
  <si>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</si>
  <si>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</si>
  <si>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</si>
  <si>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</si>
  <si>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</si>
  <si>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</si>
  <si>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</si>
  <si>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</si>
  <si>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</si>
  <si>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</si>
  <si>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</si>
  <si>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</si>
  <si>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</si>
  <si>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</si>
  <si>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</si>
  <si>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</si>
  <si>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</si>
  <si>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</si>
  <si>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</si>
  <si>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</si>
  <si>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</si>
  <si>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</si>
  <si>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</si>
  <si>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</si>
  <si>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</si>
  <si>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</si>
  <si>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</si>
  <si>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</si>
  <si>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</si>
  <si>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</si>
  <si>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</si>
  <si>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</si>
  <si>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</si>
  <si>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</si>
  <si>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</si>
  <si>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</si>
  <si>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</si>
  <si>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</si>
  <si>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</si>
  <si>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</si>
  <si>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</si>
  <si>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</si>
  <si>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</si>
  <si>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</si>
  <si>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</si>
  <si>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</si>
  <si>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</si>
  <si>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</si>
  <si>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</si>
  <si>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</si>
  <si>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</si>
  <si>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</si>
  <si>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</si>
  <si>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</si>
  <si>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</si>
  <si>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</si>
  <si>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</si>
  <si>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</si>
  <si>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</si>
  <si>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</si>
  <si>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</si>
  <si>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</si>
  <si>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</si>
  <si>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</si>
  <si>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</si>
  <si>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</si>
  <si>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</si>
  <si>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</si>
  <si>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</si>
  <si>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</si>
  <si>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</si>
  <si>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</si>
  <si>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</si>
  <si>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</si>
  <si>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</si>
  <si>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</si>
  <si>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</si>
  <si>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</si>
  <si>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</si>
  <si>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</si>
  <si>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</si>
  <si>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</si>
  <si>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</si>
  <si>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</si>
  <si>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</si>
  <si>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</si>
  <si>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</si>
  <si>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</si>
  <si>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</si>
  <si>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</si>
  <si>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</si>
  <si>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</si>
  <si>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</si>
  <si>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</si>
  <si>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</si>
  <si>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</si>
  <si>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</si>
  <si>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</si>
  <si>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</si>
  <si>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</si>
  <si>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</si>
  <si>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</si>
  <si>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</si>
  <si>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</si>
  <si>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</si>
  <si>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</si>
  <si>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</si>
  <si>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</si>
  <si>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</si>
  <si>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</si>
  <si>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</si>
  <si>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</si>
  <si>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</si>
  <si>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</si>
  <si>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</si>
  <si>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</si>
  <si>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</si>
  <si>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</si>
  <si>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</si>
  <si>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</si>
  <si>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</si>
  <si>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</si>
  <si>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</si>
  <si>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</si>
  <si>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</si>
  <si>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</si>
  <si>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</si>
  <si>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</si>
  <si>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</si>
  <si>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</si>
  <si>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</si>
  <si>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</si>
  <si>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</si>
  <si>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</si>
  <si>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</si>
  <si>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</si>
  <si>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</si>
  <si>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</si>
  <si>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</si>
  <si>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</si>
  <si>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</si>
  <si>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</si>
  <si>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</si>
  <si>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</si>
  <si>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</si>
  <si>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</si>
  <si>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</si>
  <si>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</si>
  <si>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</si>
  <si>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</si>
  <si>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</si>
  <si>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</si>
  <si>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</si>
  <si>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</si>
  <si>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</si>
  <si>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</si>
  <si>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</si>
  <si>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</si>
  <si>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</si>
  <si>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</si>
  <si>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</si>
  <si>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</si>
  <si>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</si>
  <si>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</si>
  <si>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</si>
  <si>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</si>
  <si>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</si>
  <si>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</si>
  <si>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</si>
  <si>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</si>
  <si>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</si>
  <si>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</si>
  <si>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</si>
  <si>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</si>
  <si>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</si>
  <si>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</si>
  <si>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</si>
  <si>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</si>
  <si>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</si>
  <si>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</si>
  <si>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</si>
  <si>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</si>
  <si>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</si>
  <si>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</si>
  <si>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</si>
  <si>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</si>
  <si>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</si>
  <si>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</si>
  <si>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</si>
  <si>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</si>
  <si>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</si>
  <si>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</si>
  <si>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</si>
  <si>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</si>
  <si>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</si>
  <si>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</si>
  <si>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</si>
  <si>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</si>
  <si>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</si>
  <si>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</si>
  <si>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</si>
  <si>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</si>
  <si>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</si>
  <si>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</si>
  <si>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</si>
  <si>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</si>
  <si>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</si>
  <si>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</si>
  <si>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</si>
  <si>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</si>
  <si>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</si>
  <si>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</si>
  <si>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</si>
  <si>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</si>
  <si>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</si>
  <si>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</si>
  <si>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</si>
  <si>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</si>
  <si>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</si>
  <si>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</si>
  <si>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</si>
  <si>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</si>
  <si>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</si>
  <si>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</si>
  <si>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</si>
  <si>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</si>
  <si>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</si>
  <si>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</si>
  <si>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</si>
  <si>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</si>
  <si>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</si>
  <si>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</si>
  <si>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</si>
  <si>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</si>
  <si>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</si>
  <si>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</si>
  <si>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</si>
  <si>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</si>
  <si>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</si>
  <si>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</si>
  <si>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</si>
  <si>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</si>
  <si>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</si>
  <si>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</si>
  <si>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</si>
  <si>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</si>
  <si>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</si>
  <si>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</si>
  <si>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</si>
  <si>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</si>
  <si>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</si>
  <si>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</si>
  <si>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</si>
  <si>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</si>
  <si>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</si>
  <si>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</si>
  <si>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</si>
  <si>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</si>
  <si>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</si>
  <si>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</si>
  <si>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</si>
  <si>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</si>
  <si>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</si>
  <si>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</si>
  <si>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</si>
  <si>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</si>
  <si>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</si>
  <si>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</si>
  <si>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</si>
  <si>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</si>
  <si>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</si>
  <si>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</si>
  <si>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</si>
  <si>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</si>
  <si>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</si>
  <si>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</si>
  <si>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</si>
  <si>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</si>
  <si>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</si>
  <si>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</si>
  <si>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</si>
  <si>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</si>
  <si>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</si>
  <si>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</si>
  <si>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</si>
  <si>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</si>
  <si>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</si>
  <si>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</si>
  <si>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</si>
  <si>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</si>
  <si>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</si>
  <si>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</si>
  <si>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</si>
  <si>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</si>
  <si>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</si>
  <si>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</si>
  <si>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</si>
  <si>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</si>
  <si>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</si>
  <si>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</si>
  <si>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</si>
  <si>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</si>
  <si>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</si>
  <si>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</si>
  <si>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</si>
  <si>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</si>
  <si>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</si>
  <si>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</si>
  <si>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</si>
  <si>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</si>
  <si>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</si>
  <si>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</si>
  <si>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</si>
  <si>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</si>
  <si>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</si>
  <si>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</si>
  <si>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</si>
  <si>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</si>
  <si>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</si>
  <si>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</si>
  <si>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</si>
  <si>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</si>
  <si>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</si>
  <si>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</si>
  <si>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</si>
  <si>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</si>
  <si>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</si>
  <si>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</si>
  <si>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</si>
  <si>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</si>
  <si>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</si>
  <si>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</si>
  <si>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</si>
  <si>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</si>
  <si>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</si>
  <si>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</si>
  <si>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</si>
  <si>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</si>
  <si>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</si>
  <si>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</si>
  <si>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</si>
  <si>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</si>
  <si>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</si>
  <si>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</si>
  <si>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</si>
  <si>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</si>
  <si>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</si>
  <si>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</si>
  <si>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</si>
  <si>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</si>
  <si>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</si>
  <si>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</si>
  <si>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</si>
  <si>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</si>
  <si>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</si>
  <si>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</si>
  <si>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</si>
  <si>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</si>
  <si>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</si>
  <si>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</si>
  <si>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</si>
  <si>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</si>
  <si>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</si>
  <si>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</si>
  <si>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</si>
  <si>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</si>
  <si>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</si>
  <si>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</si>
  <si>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</si>
  <si>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</si>
  <si>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</si>
  <si>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</si>
  <si>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</si>
  <si>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</si>
  <si>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</si>
  <si>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</si>
  <si>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</si>
  <si>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</si>
  <si>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</si>
  <si>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</si>
  <si>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</si>
  <si>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</si>
  <si>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</si>
  <si>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</si>
  <si>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</si>
  <si>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</si>
  <si>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</si>
  <si>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</si>
  <si>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</si>
  <si>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</si>
  <si>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</si>
  <si>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</si>
  <si>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</si>
  <si>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</si>
  <si>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</si>
  <si>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</si>
  <si>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</si>
  <si>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</si>
  <si>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</si>
  <si>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</si>
  <si>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</si>
  <si>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</si>
  <si>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</si>
  <si>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</si>
  <si>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</si>
  <si>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</si>
  <si>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</si>
  <si>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</si>
  <si>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</si>
  <si>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</si>
  <si>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</si>
  <si>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</si>
  <si>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</si>
  <si>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</si>
  <si>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</si>
  <si>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</si>
  <si>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</si>
  <si>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</si>
  <si>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</si>
  <si>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</si>
  <si>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</si>
  <si>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</si>
  <si>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</si>
  <si>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</si>
  <si>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</si>
  <si>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</si>
  <si>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</si>
  <si>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</si>
  <si>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</si>
  <si>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</si>
  <si>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</si>
  <si>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</si>
  <si>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</si>
  <si>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</si>
  <si>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</si>
  <si>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</si>
  <si>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</si>
  <si>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</si>
  <si>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</si>
  <si>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</si>
  <si>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</si>
  <si>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</si>
  <si>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</si>
  <si>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</si>
  <si>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</si>
  <si>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</si>
  <si>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</si>
  <si>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</si>
  <si>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</si>
  <si>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</si>
  <si>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</si>
  <si>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</si>
  <si>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</si>
  <si>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</si>
  <si>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</si>
  <si>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</si>
  <si>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</si>
  <si>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</si>
  <si>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</si>
  <si>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</si>
  <si>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</si>
  <si>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</si>
  <si>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</si>
  <si>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</si>
  <si>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</si>
  <si>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</si>
  <si>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</si>
  <si>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</si>
  <si>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</si>
  <si>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</si>
  <si>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</si>
  <si>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</si>
  <si>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</si>
  <si>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</si>
  <si>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</si>
  <si>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</si>
  <si>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</si>
  <si>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</si>
  <si>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</si>
  <si>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</si>
  <si>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</si>
  <si>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</si>
  <si>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</si>
  <si>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</si>
  <si>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</si>
  <si>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</si>
  <si>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</si>
  <si>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</si>
  <si>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</si>
  <si>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</si>
  <si>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</si>
  <si>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</si>
  <si>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</si>
  <si>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</si>
  <si>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</si>
  <si>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</si>
  <si>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</si>
  <si>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</si>
  <si>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</si>
  <si>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</si>
  <si>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</si>
  <si>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</si>
  <si>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</si>
  <si>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</si>
  <si>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</si>
  <si>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</si>
  <si>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</si>
  <si>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</si>
  <si>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</si>
  <si>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</si>
  <si>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</si>
  <si>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</si>
  <si>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</si>
  <si>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</si>
  <si>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</si>
  <si>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</si>
  <si>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</si>
  <si>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</si>
  <si>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</si>
  <si>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</si>
  <si>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</si>
  <si>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</si>
  <si>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</si>
  <si>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</si>
  <si>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</si>
  <si>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</si>
  <si>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</si>
  <si>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</si>
  <si>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</si>
  <si>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</si>
  <si>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</si>
  <si>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</si>
  <si>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</si>
  <si>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</si>
  <si>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</si>
  <si>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</si>
  <si>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</si>
  <si>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</si>
  <si>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</si>
  <si>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</si>
  <si>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</si>
  <si>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</si>
  <si>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</si>
  <si>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</si>
  <si>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</si>
  <si>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</si>
  <si>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</si>
  <si>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</si>
  <si>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</si>
  <si>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</si>
  <si>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</si>
  <si>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</si>
  <si>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</si>
  <si>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</si>
  <si>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</si>
  <si>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</si>
  <si>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</si>
  <si>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</si>
  <si>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</si>
  <si>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</si>
  <si>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</si>
  <si>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</si>
  <si>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</si>
  <si>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</si>
  <si>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</si>
  <si>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</si>
  <si>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</si>
  <si>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</si>
  <si>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</si>
  <si>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</si>
  <si>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</si>
  <si>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</si>
  <si>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</si>
  <si>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</si>
  <si>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</si>
  <si>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</si>
  <si>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</si>
  <si>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</si>
  <si>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</si>
  <si>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</si>
  <si>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</si>
  <si>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</si>
  <si>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</si>
  <si>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</si>
  <si>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</si>
  <si>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</si>
  <si>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</si>
  <si>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</si>
  <si>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</si>
  <si>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</si>
  <si>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</si>
  <si>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</si>
  <si>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</si>
  <si>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</si>
  <si>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</si>
  <si>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</si>
  <si>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</si>
  <si>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</si>
  <si>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</si>
  <si>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</si>
  <si>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</si>
  <si>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</si>
  <si>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</si>
  <si>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</si>
  <si>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</si>
  <si>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</si>
  <si>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</si>
  <si>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</si>
  <si>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</si>
  <si>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</si>
  <si>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</si>
  <si>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</si>
  <si>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</si>
  <si>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</si>
  <si>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</si>
  <si>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</si>
  <si>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</si>
  <si>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</si>
  <si>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</si>
  <si>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</si>
  <si>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</si>
  <si>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</si>
  <si>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</si>
  <si>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</si>
  <si>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</si>
  <si>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</si>
  <si>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</si>
  <si>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</si>
  <si>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</si>
  <si>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</si>
  <si>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</si>
  <si>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</si>
  <si>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</si>
  <si>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</si>
  <si>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</si>
  <si>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</si>
  <si>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</si>
  <si>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</si>
  <si>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</si>
  <si>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</si>
  <si>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</si>
  <si>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</si>
  <si>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</si>
  <si>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</si>
  <si>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</si>
  <si>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</si>
  <si>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</si>
  <si>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</si>
  <si>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</si>
  <si>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</si>
  <si>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</si>
  <si>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</si>
  <si>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</si>
  <si>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</si>
  <si>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</si>
  <si>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</si>
  <si>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</si>
  <si>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</si>
  <si>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</si>
  <si>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</si>
  <si>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</si>
  <si>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</si>
  <si>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</si>
  <si>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</si>
  <si>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</si>
  <si>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</si>
  <si>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</si>
  <si>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</si>
  <si>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</si>
  <si>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</si>
  <si>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</si>
  <si>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</si>
  <si>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</si>
  <si>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</si>
  <si>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</si>
  <si>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</si>
  <si>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</si>
  <si>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</si>
  <si>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</si>
  <si>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</si>
  <si>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</si>
  <si>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</si>
  <si>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</si>
  <si>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</si>
  <si>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</si>
  <si>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</si>
  <si>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</si>
  <si>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</si>
  <si>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</si>
  <si>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</si>
  <si>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</si>
  <si>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</si>
  <si>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</si>
  <si>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</si>
  <si>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</si>
  <si>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</si>
  <si>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</si>
  <si>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</si>
  <si>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</si>
  <si>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</si>
  <si>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</si>
  <si>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</si>
  <si>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</si>
  <si>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</si>
  <si>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</si>
  <si>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</si>
  <si>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</si>
  <si>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</si>
  <si>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</si>
  <si>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</si>
  <si>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</si>
  <si>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</si>
  <si>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</si>
  <si>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</si>
  <si>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</si>
  <si>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</si>
  <si>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</si>
  <si>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</si>
  <si>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</si>
  <si>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</si>
  <si>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</si>
  <si>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</si>
  <si>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</si>
  <si>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</si>
  <si>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</si>
  <si>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</si>
  <si>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</si>
  <si>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</si>
  <si>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</si>
  <si>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</si>
  <si>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</si>
  <si>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</si>
  <si>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</si>
  <si>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</si>
  <si>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</si>
  <si>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</si>
  <si>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</si>
  <si>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</si>
  <si>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</si>
  <si>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</si>
  <si>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</si>
  <si>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</si>
  <si>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</si>
  <si>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</si>
  <si>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</si>
  <si>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</si>
  <si>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</si>
  <si>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</si>
  <si>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</si>
  <si>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</si>
  <si>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</si>
  <si>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</si>
  <si>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</si>
  <si>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</si>
  <si>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</si>
  <si>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</si>
  <si>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</si>
  <si>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</si>
  <si>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</si>
  <si>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</si>
  <si>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</si>
  <si>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</si>
  <si>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</si>
  <si>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</si>
  <si>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</si>
  <si>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</si>
  <si>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</si>
  <si>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</si>
  <si>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</si>
  <si>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</si>
  <si>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</si>
  <si>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</si>
  <si>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</si>
  <si>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</si>
  <si>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</si>
  <si>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</si>
  <si>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</si>
  <si>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</si>
  <si>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</si>
  <si>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</si>
  <si>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</si>
  <si>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</si>
  <si>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</si>
  <si>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</si>
  <si>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</si>
  <si>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</si>
  <si>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</si>
  <si>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</si>
  <si>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</si>
  <si>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</si>
  <si>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</si>
  <si>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</si>
  <si>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</si>
  <si>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</si>
  <si>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</si>
  <si>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</si>
  <si>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</si>
  <si>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</si>
  <si>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</si>
  <si>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</si>
  <si>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</si>
  <si>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</si>
  <si>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</si>
  <si>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</si>
  <si>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</si>
  <si>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</si>
  <si>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</si>
  <si>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</si>
  <si>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</si>
  <si>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</si>
  <si>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</si>
  <si>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</si>
  <si>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</si>
  <si>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</si>
  <si>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</si>
  <si>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</si>
  <si>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</si>
  <si>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</si>
  <si>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</si>
  <si>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</si>
  <si>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</si>
  <si>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</si>
  <si>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</si>
  <si>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</si>
  <si>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</si>
  <si>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</si>
  <si>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</si>
  <si>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</si>
  <si>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</si>
  <si>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</si>
  <si>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</si>
  <si>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</si>
  <si>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</si>
  <si>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</si>
  <si>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</si>
  <si>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</si>
  <si>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</si>
  <si>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</si>
  <si>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</si>
  <si>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</si>
  <si>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</si>
  <si>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</si>
  <si>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</si>
  <si>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</si>
  <si>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</si>
  <si>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</si>
  <si>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</si>
  <si>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</si>
  <si>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</si>
  <si>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</si>
  <si>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</si>
  <si>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</si>
  <si>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</si>
  <si>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</si>
  <si>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</si>
  <si>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</si>
  <si>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</si>
  <si>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</si>
  <si>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</si>
  <si>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</si>
  <si>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</si>
  <si>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</si>
  <si>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</si>
  <si>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</si>
  <si>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</si>
  <si>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</si>
  <si>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</si>
  <si>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</si>
  <si>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</si>
  <si>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</si>
  <si>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</si>
  <si>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</si>
  <si>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</si>
  <si>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</si>
  <si>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</si>
  <si>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</si>
  <si>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</si>
  <si>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</si>
  <si>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</si>
  <si>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</si>
  <si>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</si>
  <si>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</si>
  <si>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</si>
  <si>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</si>
  <si>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</si>
  <si>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</si>
  <si>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</si>
  <si>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</si>
  <si>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</si>
  <si>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</si>
  <si>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</si>
  <si>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</si>
  <si>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</si>
  <si>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</si>
  <si>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</si>
  <si>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</si>
  <si>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</si>
  <si>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</si>
  <si>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</si>
  <si>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</si>
  <si>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</si>
  <si>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</si>
  <si>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</si>
  <si>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</si>
  <si>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</si>
  <si>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</si>
  <si>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</si>
  <si>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</si>
  <si>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</si>
  <si>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</si>
  <si>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</si>
  <si>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</si>
  <si>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</si>
  <si>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</si>
  <si>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</si>
  <si>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</si>
  <si>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</si>
  <si>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</si>
  <si>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</si>
  <si>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</si>
  <si>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</si>
  <si>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</si>
  <si>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</si>
  <si>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</si>
  <si>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</si>
  <si>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</si>
  <si>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</si>
  <si>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</si>
  <si>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</si>
  <si>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</si>
  <si>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</si>
  <si>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</si>
  <si>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</si>
  <si>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</si>
  <si>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</si>
  <si>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</si>
  <si>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</si>
  <si>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</si>
  <si>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</si>
  <si>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</si>
  <si>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</si>
  <si>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</si>
  <si>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</si>
  <si>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</si>
  <si>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</si>
  <si>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</si>
  <si>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</si>
  <si>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</si>
  <si>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</si>
  <si>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</si>
  <si>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</si>
  <si>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</si>
  <si>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</si>
  <si>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</si>
  <si>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</si>
  <si>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</si>
  <si>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</si>
  <si>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</si>
  <si>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</si>
  <si>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</si>
  <si>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</si>
  <si>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</si>
  <si>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</si>
  <si>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</si>
  <si>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</si>
  <si>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</si>
  <si>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</si>
  <si>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</si>
  <si>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</si>
  <si>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</si>
  <si>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</si>
  <si>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</si>
  <si>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</si>
  <si>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</si>
  <si>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</si>
  <si>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</si>
  <si>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</si>
  <si>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</si>
  <si>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</si>
  <si>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</si>
  <si>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</si>
  <si>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</si>
  <si>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</si>
  <si>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</si>
  <si>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</si>
  <si>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</si>
  <si>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</si>
  <si>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</si>
  <si>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</si>
  <si>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</si>
  <si>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</si>
  <si>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</si>
  <si>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</si>
  <si>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</si>
  <si>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</si>
  <si>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</si>
  <si>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</si>
  <si>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</si>
  <si>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</si>
  <si>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</si>
  <si>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</si>
  <si>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</si>
  <si>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</si>
  <si>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</si>
  <si>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</si>
  <si>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</si>
  <si>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</si>
  <si>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</si>
  <si>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</si>
  <si>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</si>
  <si>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</si>
  <si>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</si>
  <si>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</si>
  <si>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</si>
  <si>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</si>
  <si>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</si>
  <si>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</si>
  <si>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</si>
  <si>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</si>
  <si>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</si>
  <si>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</si>
  <si>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</si>
  <si>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</si>
  <si>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</si>
  <si>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</si>
  <si>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</si>
  <si>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</si>
  <si>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</si>
  <si>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</si>
  <si>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</si>
  <si>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</si>
  <si>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</si>
  <si>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</si>
  <si>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</si>
  <si>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</si>
  <si>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</si>
  <si>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</si>
  <si>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</si>
  <si>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</si>
  <si>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</si>
  <si>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</si>
  <si>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</si>
  <si>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</si>
  <si>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</si>
  <si>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</si>
  <si>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</si>
  <si>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</si>
  <si>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</si>
  <si>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</si>
  <si>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</si>
  <si>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</si>
  <si>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</si>
  <si>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</si>
  <si>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</si>
  <si>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</si>
  <si>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</si>
  <si>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</si>
  <si>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</si>
  <si>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</si>
  <si>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</si>
  <si>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</si>
  <si>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</si>
  <si>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</si>
  <si>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</si>
  <si>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</si>
  <si>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</si>
  <si>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</si>
  <si>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</si>
  <si>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</si>
  <si>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</si>
  <si>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</si>
  <si>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</si>
  <si>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</si>
  <si>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</si>
  <si>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</si>
  <si>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</si>
  <si>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</si>
  <si>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</si>
  <si>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</si>
  <si>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</si>
  <si>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</si>
  <si>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</si>
  <si>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</si>
  <si>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</si>
  <si>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</si>
  <si>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</si>
  <si>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</si>
  <si>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</si>
  <si>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</si>
  <si>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</si>
  <si>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</si>
  <si>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</si>
  <si>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</si>
  <si>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</si>
  <si>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</si>
  <si>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</si>
  <si>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</si>
  <si>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</si>
  <si>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</si>
  <si>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</si>
  <si>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</si>
  <si>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</si>
  <si>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</si>
  <si>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</si>
  <si>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</si>
  <si>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</si>
  <si>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</si>
  <si>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</si>
  <si>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</si>
  <si>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</si>
  <si>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</si>
  <si>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</si>
  <si>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</si>
  <si>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</si>
  <si>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</si>
  <si>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</si>
  <si>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</si>
  <si>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</si>
  <si>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</si>
  <si>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</si>
  <si>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</si>
  <si>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</si>
  <si>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</si>
  <si>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</si>
  <si>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</si>
  <si>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</si>
  <si>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</si>
  <si>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</si>
  <si>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</si>
  <si>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</si>
  <si>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</si>
  <si>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</si>
  <si>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</si>
  <si>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</si>
  <si>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</si>
  <si>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</si>
  <si>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</si>
  <si>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</si>
  <si>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</si>
  <si>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</si>
  <si>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</si>
  <si>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</si>
  <si>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</si>
  <si>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</si>
  <si>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</si>
  <si>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</si>
  <si>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</si>
  <si>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</si>
  <si>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</si>
  <si>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</si>
  <si>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</si>
  <si>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</si>
  <si>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</si>
  <si>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</si>
  <si>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</si>
  <si>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</si>
  <si>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</si>
  <si>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</si>
  <si>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</si>
  <si>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</si>
  <si>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</si>
  <si>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</si>
  <si>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</si>
  <si>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</si>
  <si>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</si>
  <si>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</si>
  <si>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</si>
  <si>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</si>
  <si>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</si>
  <si>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</si>
  <si>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</si>
  <si>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</si>
  <si>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</si>
  <si>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</si>
  <si>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</si>
  <si>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</si>
  <si>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</si>
  <si>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</si>
  <si>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</si>
  <si>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</si>
  <si>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</si>
  <si>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</si>
  <si>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</si>
  <si>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</si>
  <si>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</si>
  <si>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</si>
  <si>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</si>
  <si>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</si>
  <si>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</si>
  <si>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</si>
  <si>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</si>
  <si>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</si>
  <si>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</si>
  <si>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</si>
  <si>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</si>
  <si>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</si>
  <si>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</si>
  <si>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</si>
  <si>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</si>
  <si>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</si>
  <si>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</si>
  <si>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</si>
  <si>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</si>
  <si>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</si>
  <si>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</si>
  <si>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</si>
  <si>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</si>
  <si>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</si>
  <si>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</si>
  <si>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</si>
  <si>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</si>
  <si>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</si>
  <si>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</si>
  <si>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</si>
  <si>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</si>
  <si>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</si>
  <si>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</si>
  <si>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</si>
  <si>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</si>
  <si>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</si>
  <si>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</si>
  <si>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</si>
  <si>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</si>
  <si>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</si>
  <si>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</si>
  <si>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</si>
  <si>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</si>
  <si>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</si>
  <si>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</si>
  <si>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</si>
  <si>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</si>
  <si>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</si>
  <si>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</si>
  <si>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</si>
  <si>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</si>
  <si>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</si>
  <si>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</si>
  <si>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</si>
  <si>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</si>
  <si>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</si>
  <si>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</si>
  <si>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</si>
  <si>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</si>
  <si>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</si>
  <si>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</si>
  <si>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</si>
  <si>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</si>
  <si>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</si>
  <si>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</si>
  <si>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</si>
  <si>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</si>
  <si>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</si>
  <si>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</si>
  <si>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</si>
  <si>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</si>
  <si>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</si>
  <si>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</si>
  <si>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</si>
  <si>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</si>
  <si>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</si>
  <si>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</si>
  <si>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</si>
  <si>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</si>
  <si>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</si>
  <si>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</si>
  <si>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</si>
  <si>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</si>
  <si>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</si>
  <si>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</si>
  <si>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</si>
  <si>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</si>
  <si>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</si>
  <si>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</si>
  <si>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</si>
  <si>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</si>
  <si>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</si>
  <si>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</si>
  <si>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</si>
  <si>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</si>
  <si>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</si>
  <si>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</si>
  <si>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</si>
  <si>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</si>
  <si>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</si>
  <si>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</si>
  <si>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</si>
  <si>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</si>
  <si>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</si>
  <si>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</si>
  <si>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</si>
  <si>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</si>
  <si>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</si>
  <si>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</si>
  <si>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</si>
  <si>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</si>
  <si>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</si>
  <si>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</si>
  <si>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</si>
  <si>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</si>
  <si>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</si>
  <si>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</si>
  <si>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</si>
  <si>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</si>
  <si>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</si>
  <si>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</si>
  <si>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</si>
  <si>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</si>
  <si>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</si>
  <si>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</si>
  <si>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</si>
  <si>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</si>
  <si>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</si>
  <si>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</si>
  <si>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</si>
  <si>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</si>
  <si>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</si>
  <si>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</si>
  <si>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</si>
  <si>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</si>
  <si>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</si>
  <si>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</si>
  <si>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</si>
  <si>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</si>
  <si>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</si>
  <si>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</si>
  <si>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</si>
  <si>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</si>
  <si>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</si>
  <si>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</si>
  <si>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</si>
  <si>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</si>
  <si>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</si>
  <si>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</si>
  <si>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</si>
  <si>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</si>
  <si>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</si>
  <si>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</si>
  <si>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</si>
  <si>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</si>
  <si>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</si>
  <si>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</si>
  <si>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</si>
  <si>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</si>
  <si>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</si>
  <si>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</si>
  <si>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</si>
  <si>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</si>
  <si>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</si>
  <si>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</si>
  <si>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</si>
  <si>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</si>
  <si>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</si>
  <si>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</si>
  <si>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</si>
  <si>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</si>
  <si>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</si>
  <si>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</si>
  <si>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</si>
  <si>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</si>
  <si>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</si>
  <si>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</si>
  <si>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</si>
  <si>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</si>
  <si>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</si>
  <si>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</si>
  <si>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</si>
  <si>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</si>
  <si>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</si>
  <si>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</si>
  <si>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</si>
  <si>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</si>
  <si>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</si>
  <si>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</si>
  <si>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</si>
  <si>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</si>
  <si>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</si>
  <si>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</si>
  <si>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</si>
  <si>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</si>
  <si>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</si>
  <si>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</si>
  <si>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</si>
  <si>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</si>
  <si>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</si>
  <si>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</si>
  <si>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</si>
  <si>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</si>
  <si>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</si>
  <si>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</si>
  <si>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</si>
  <si>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</si>
  <si>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</si>
  <si>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</si>
  <si>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</si>
  <si>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</si>
  <si>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</si>
  <si>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</si>
  <si>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</si>
  <si>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</si>
  <si>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</si>
  <si>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</si>
  <si>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</si>
  <si>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</si>
  <si>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</si>
  <si>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</si>
  <si>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</si>
  <si>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</si>
  <si>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</si>
  <si>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</si>
  <si>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</si>
  <si>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</si>
  <si>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</si>
  <si>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</si>
  <si>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</si>
  <si>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</si>
  <si>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</si>
  <si>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</si>
  <si>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</si>
  <si>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</si>
  <si>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</si>
  <si>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</si>
  <si>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</si>
  <si>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</si>
  <si>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</si>
  <si>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</si>
  <si>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</si>
  <si>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</si>
  <si>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</si>
  <si>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</si>
  <si>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</si>
  <si>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</si>
  <si>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</si>
  <si>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</si>
  <si>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</si>
  <si>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</si>
  <si>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</si>
  <si>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</si>
  <si>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</si>
  <si>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</si>
  <si>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</si>
  <si>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</si>
  <si>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</si>
  <si>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</si>
  <si>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</si>
  <si>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</si>
  <si>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</si>
  <si>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</si>
  <si>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</si>
  <si>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</si>
  <si>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</si>
  <si>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</si>
  <si>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</si>
  <si>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</si>
  <si>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</si>
  <si>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</si>
  <si>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</si>
  <si>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</si>
  <si>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</si>
  <si>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</si>
  <si>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</si>
  <si>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</si>
  <si>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</si>
  <si>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</si>
  <si>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</si>
  <si>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</si>
  <si>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</si>
  <si>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</si>
  <si>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</si>
  <si>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</si>
  <si>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</si>
  <si>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</si>
  <si>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</si>
  <si>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</si>
  <si>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</si>
  <si>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</si>
  <si>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</si>
  <si>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</si>
  <si>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</si>
  <si>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</si>
  <si>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</si>
  <si>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</si>
  <si>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</si>
  <si>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</si>
  <si>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</si>
  <si>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</si>
  <si>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</si>
  <si>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</si>
  <si>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</si>
  <si>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</si>
  <si>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</si>
  <si>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</si>
  <si>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</si>
  <si>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</si>
  <si>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</si>
  <si>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</si>
  <si>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</si>
  <si>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</si>
  <si>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</si>
  <si>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</si>
  <si>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</si>
  <si>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</si>
  <si>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</si>
  <si>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</si>
  <si>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</si>
  <si>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</si>
  <si>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</si>
  <si>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</si>
  <si>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</si>
  <si>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</si>
  <si>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</si>
  <si>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</si>
  <si>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</si>
  <si>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</si>
  <si>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</si>
  <si>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</si>
  <si>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</si>
  <si>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</si>
  <si>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</si>
  <si>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</si>
  <si>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</si>
  <si>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</si>
  <si>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</si>
  <si>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</si>
  <si>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</si>
  <si>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</si>
  <si>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</si>
  <si>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</si>
  <si>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</si>
  <si>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</si>
  <si>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</si>
  <si>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</si>
  <si>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</si>
  <si>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</si>
  <si>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</si>
  <si>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</si>
  <si>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</si>
  <si>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</si>
  <si>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</si>
  <si>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</si>
  <si>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</si>
  <si>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</si>
  <si>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</si>
  <si>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</si>
  <si>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</si>
  <si>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</si>
  <si>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</si>
  <si>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</si>
  <si>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</si>
  <si>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</si>
  <si>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</si>
  <si>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</si>
  <si>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</si>
  <si>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</si>
  <si>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</si>
  <si>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</si>
  <si>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</si>
  <si>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</si>
  <si>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</si>
  <si>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</si>
  <si>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</si>
  <si>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</si>
  <si>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</si>
  <si>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</si>
  <si>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</si>
  <si>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</si>
  <si>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</si>
  <si>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</si>
  <si>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</si>
  <si>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</si>
  <si>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</si>
  <si>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</si>
  <si>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</si>
  <si>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</si>
  <si>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</si>
  <si>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</si>
  <si>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</si>
  <si>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</si>
  <si>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</si>
  <si>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</si>
  <si>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</si>
  <si>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</si>
  <si>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</si>
  <si>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</si>
  <si>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</si>
  <si>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</si>
  <si>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</si>
  <si>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</si>
  <si>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</si>
  <si>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</si>
  <si>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</si>
  <si>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</si>
  <si>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</si>
  <si>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</si>
  <si>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</si>
  <si>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</si>
  <si>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</si>
  <si>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</si>
  <si>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</si>
  <si>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</si>
  <si>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</si>
  <si>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</si>
  <si>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</si>
  <si>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</si>
  <si>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</si>
  <si>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</si>
  <si>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</si>
  <si>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</si>
  <si>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</si>
  <si>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</si>
  <si>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</si>
  <si>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</si>
  <si>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</si>
  <si>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</si>
  <si>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</si>
  <si>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</si>
  <si>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</si>
  <si>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</si>
  <si>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</si>
  <si>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</si>
  <si>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</si>
  <si>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</si>
  <si>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</si>
  <si>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</si>
  <si>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</si>
  <si>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</si>
  <si>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</si>
  <si>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</si>
  <si>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</si>
  <si>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</si>
  <si>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</si>
  <si>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</si>
  <si>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</si>
  <si>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</si>
  <si>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</si>
  <si>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</si>
  <si>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</si>
  <si>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</si>
  <si>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</si>
  <si>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</si>
  <si>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</si>
  <si>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</si>
  <si>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</si>
  <si>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</si>
  <si>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</si>
  <si>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</si>
  <si>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</si>
  <si>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</si>
  <si>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</si>
  <si>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</si>
  <si>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</si>
  <si>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</si>
  <si>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</si>
  <si>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</si>
  <si>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</si>
  <si>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</si>
  <si>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</si>
  <si>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</si>
  <si>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</si>
  <si>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</si>
  <si>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</si>
  <si>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</si>
  <si>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</si>
  <si>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</si>
  <si>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</si>
  <si>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</si>
  <si>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</si>
  <si>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</si>
  <si>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</si>
  <si>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</si>
  <si>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</si>
  <si>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</si>
  <si>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</si>
  <si>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</si>
  <si>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</si>
  <si>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</si>
  <si>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</si>
  <si>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</si>
  <si>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</si>
  <si>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</si>
  <si>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</si>
  <si>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</si>
  <si>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</si>
  <si>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</si>
  <si>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</si>
  <si>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</si>
  <si>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</si>
  <si>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</si>
  <si>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</si>
  <si>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</si>
  <si>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</si>
  <si>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</si>
  <si>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</si>
  <si>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</si>
  <si>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</si>
  <si>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</si>
  <si>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</si>
  <si>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</si>
  <si>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</si>
  <si>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</si>
  <si>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</si>
  <si>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</si>
  <si>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</si>
  <si>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</si>
  <si>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</si>
  <si>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</si>
  <si>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</si>
  <si>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</si>
  <si>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</si>
  <si>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</si>
  <si>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</si>
  <si>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</si>
  <si>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</si>
  <si>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</si>
  <si>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</si>
  <si>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</si>
  <si>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</si>
  <si>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</si>
  <si>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</si>
  <si>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</si>
  <si>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</si>
  <si>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</si>
  <si>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</si>
  <si>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</si>
  <si>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</si>
  <si>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</si>
  <si>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</si>
  <si>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</si>
  <si>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</si>
  <si>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</si>
  <si>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</si>
  <si>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</si>
  <si>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</si>
  <si>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</si>
  <si>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</si>
  <si>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</si>
  <si>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</si>
  <si>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</si>
  <si>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</si>
  <si>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</si>
  <si>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</si>
  <si>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</si>
  <si>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</si>
  <si>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</si>
  <si>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</si>
  <si>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</si>
  <si>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</si>
  <si>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</si>
  <si>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</si>
  <si>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</si>
  <si>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</si>
  <si>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</si>
  <si>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</si>
  <si>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</si>
  <si>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</si>
  <si>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</si>
  <si>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</si>
  <si>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</si>
  <si>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</si>
  <si>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</si>
  <si>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</si>
  <si>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</si>
  <si>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</si>
  <si>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</si>
  <si>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</si>
  <si>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</si>
  <si>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</si>
  <si>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</si>
  <si>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</si>
  <si>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</si>
  <si>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</si>
  <si>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</si>
  <si>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</si>
  <si>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</si>
  <si>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</si>
  <si>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</si>
  <si>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</si>
  <si>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</si>
  <si>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</si>
  <si>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</si>
  <si>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</si>
  <si>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</si>
  <si>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</si>
  <si>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</si>
  <si>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</si>
  <si>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</si>
  <si>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</si>
  <si>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</si>
  <si>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</si>
  <si>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</si>
  <si>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</si>
  <si>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</si>
  <si>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</si>
  <si>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</si>
  <si>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</si>
  <si>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</si>
  <si>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</si>
  <si>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</si>
  <si>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</si>
  <si>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</si>
  <si>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</si>
  <si>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</si>
  <si>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</si>
  <si>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</si>
  <si>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</si>
  <si>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</si>
  <si>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</si>
  <si>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</si>
  <si>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</si>
  <si>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</si>
  <si>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</si>
  <si>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</si>
  <si>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</si>
  <si>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</si>
  <si>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</si>
  <si>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</si>
  <si>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</si>
  <si>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</si>
  <si>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</si>
  <si>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</si>
  <si>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</si>
  <si>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</si>
  <si>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</si>
  <si>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</si>
  <si>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</si>
  <si>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</si>
  <si>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</si>
  <si>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</si>
  <si>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</si>
  <si>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</si>
  <si>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</si>
  <si>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</si>
  <si>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</si>
  <si>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</si>
  <si>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</si>
  <si>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</si>
  <si>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</si>
  <si>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</si>
  <si>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</si>
  <si>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</si>
  <si>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</si>
  <si>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</si>
  <si>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</si>
  <si>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</si>
  <si>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</si>
  <si>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</si>
  <si>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</si>
  <si>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</si>
  <si>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</si>
  <si>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</si>
  <si>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</si>
  <si>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</si>
  <si>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</si>
  <si>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</si>
  <si>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</si>
  <si>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</si>
  <si>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</si>
  <si>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</si>
  <si>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</si>
  <si>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</si>
  <si>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</si>
  <si>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</si>
  <si>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</si>
  <si>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</si>
  <si>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</si>
  <si>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</si>
  <si>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</si>
  <si>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</si>
  <si>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</si>
  <si>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</si>
  <si>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</si>
  <si>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</si>
  <si>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</si>
  <si>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</si>
  <si>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</si>
  <si>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</si>
  <si>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</si>
  <si>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</si>
  <si>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</si>
  <si>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</si>
  <si>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</si>
  <si>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</si>
  <si>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</si>
  <si>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</si>
  <si>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</si>
  <si>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</si>
  <si>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</si>
  <si>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</si>
  <si>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</si>
  <si>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</si>
  <si>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</si>
  <si>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</si>
  <si>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</si>
  <si>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</si>
  <si>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</si>
  <si>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</si>
  <si>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</si>
  <si>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</si>
  <si>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</si>
  <si>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</si>
  <si>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</si>
  <si>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</si>
  <si>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</si>
  <si>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</si>
  <si>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</si>
  <si>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</si>
  <si>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</si>
  <si>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</si>
  <si>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</si>
  <si>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</si>
  <si>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</si>
  <si>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</si>
  <si>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</si>
  <si>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</si>
  <si>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</si>
  <si>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</si>
  <si>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</si>
  <si>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</si>
  <si>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</si>
  <si>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</si>
  <si>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</si>
  <si>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</si>
  <si>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</si>
  <si>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</si>
  <si>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</si>
  <si>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</si>
  <si>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</si>
  <si>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</si>
  <si>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</si>
  <si>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</si>
  <si>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</si>
  <si>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</si>
  <si>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</si>
  <si>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</si>
  <si>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</si>
  <si>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</si>
  <si>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</si>
  <si>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</si>
  <si>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</si>
  <si>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</si>
  <si>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</si>
  <si>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</si>
  <si>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</si>
  <si>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</si>
  <si>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</si>
  <si>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</si>
  <si>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</si>
  <si>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</si>
  <si>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</si>
  <si>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</si>
  <si>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</si>
  <si>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</si>
  <si>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</si>
  <si>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</si>
  <si>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</si>
  <si>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</si>
  <si>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</si>
  <si>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</si>
  <si>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</si>
  <si>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</si>
  <si>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</si>
  <si>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</si>
  <si>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</si>
  <si>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</si>
  <si>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</si>
  <si>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</si>
  <si>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</si>
  <si>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</si>
  <si>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</si>
  <si>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</si>
  <si>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</si>
  <si>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</si>
  <si>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</si>
  <si>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</si>
  <si>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</si>
  <si>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</si>
  <si>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</si>
  <si>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</si>
  <si>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</si>
  <si>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</si>
  <si>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</si>
  <si>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</si>
  <si>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</si>
  <si>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</si>
  <si>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</si>
  <si>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</si>
  <si>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</si>
  <si>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</si>
  <si>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</si>
  <si>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</si>
  <si>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</si>
  <si>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</si>
  <si>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</si>
  <si>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</si>
  <si>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</si>
  <si>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</si>
  <si>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</si>
  <si>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</si>
  <si>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</si>
  <si>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</si>
  <si>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</si>
  <si>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</si>
  <si>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</si>
  <si>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</si>
  <si>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</si>
  <si>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</si>
  <si>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</si>
  <si>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</si>
  <si>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</si>
  <si>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</si>
  <si>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</si>
  <si>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</si>
  <si>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</si>
  <si>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</si>
  <si>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</si>
  <si>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</si>
  <si>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</si>
  <si>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</si>
  <si>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</si>
  <si>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</si>
  <si>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</si>
  <si>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</si>
  <si>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</si>
  <si>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</si>
  <si>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</si>
  <si>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</si>
  <si>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</si>
  <si>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</si>
  <si>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</si>
  <si>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</si>
  <si>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</si>
  <si>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</si>
  <si>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</si>
  <si>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</si>
  <si>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</si>
  <si>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</si>
  <si>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</si>
  <si>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</si>
  <si>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</si>
  <si>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</si>
  <si>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</si>
  <si>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</si>
  <si>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</si>
  <si>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</si>
  <si>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</si>
  <si>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</si>
  <si>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</si>
  <si>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</si>
  <si>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</si>
  <si>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</si>
  <si>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</si>
  <si>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</si>
  <si>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</si>
  <si>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</si>
  <si>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</si>
  <si>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</si>
  <si>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</si>
  <si>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</si>
  <si>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</si>
  <si>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</si>
  <si>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</si>
  <si>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</si>
  <si>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</si>
  <si>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</si>
  <si>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</si>
  <si>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</si>
  <si>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</si>
  <si>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</si>
  <si>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</si>
  <si>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</si>
  <si>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</si>
  <si>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</si>
  <si>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</si>
  <si>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</si>
  <si>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</si>
  <si>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</si>
  <si>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</si>
  <si>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</si>
  <si>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</si>
  <si>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</si>
  <si>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</si>
  <si>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</si>
  <si>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</si>
  <si>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</si>
  <si>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</si>
  <si>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</si>
  <si>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</si>
  <si>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</si>
  <si>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</si>
  <si>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</si>
  <si>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</si>
  <si>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</si>
  <si>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</si>
  <si>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</si>
  <si>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</si>
  <si>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</si>
  <si>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</si>
  <si>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</si>
  <si>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</si>
  <si>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</si>
  <si>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</si>
  <si>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</si>
  <si>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</si>
  <si>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</si>
  <si>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</si>
  <si>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</si>
  <si>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</si>
  <si>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</si>
  <si>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</si>
  <si>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</si>
  <si>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</si>
  <si>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</si>
  <si>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</si>
  <si>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</si>
  <si>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</si>
  <si>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</si>
  <si>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</si>
  <si>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</si>
  <si>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</si>
  <si>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</si>
  <si>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</si>
  <si>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</si>
  <si>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</si>
  <si>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</si>
  <si>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</si>
  <si>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</si>
  <si>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</si>
  <si>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</si>
  <si>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</si>
  <si>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</si>
  <si>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</si>
  <si>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</si>
  <si>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</si>
  <si>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</si>
  <si>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</si>
  <si>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</si>
  <si>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</si>
  <si>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</si>
  <si>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</si>
  <si>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</si>
  <si>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</si>
  <si>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</si>
  <si>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</si>
  <si>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</si>
  <si>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</si>
  <si>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</si>
  <si>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</si>
  <si>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</si>
  <si>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</si>
  <si>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</si>
  <si>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</si>
  <si>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</si>
  <si>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</si>
  <si>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</si>
  <si>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</si>
  <si>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</si>
  <si>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</si>
  <si>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</si>
  <si>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</si>
  <si>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</si>
  <si>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</si>
  <si>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</si>
  <si>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</si>
  <si>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</si>
  <si>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</si>
  <si>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</si>
  <si>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</si>
  <si>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</si>
  <si>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</si>
  <si>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</si>
  <si>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</si>
  <si>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</si>
  <si>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</si>
  <si>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</si>
  <si>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</si>
  <si>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</si>
  <si>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</si>
  <si>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</si>
  <si>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</si>
  <si>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</si>
  <si>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</si>
  <si>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</si>
  <si>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</si>
  <si>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</si>
  <si>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</si>
  <si>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</si>
  <si>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</si>
  <si>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</si>
  <si>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</si>
  <si>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</si>
  <si>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</si>
  <si>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</si>
  <si>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</si>
  <si>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</si>
  <si>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</si>
  <si>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</si>
  <si>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</si>
  <si>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</si>
  <si>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</si>
  <si>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</si>
  <si>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</si>
  <si>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</si>
  <si>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</si>
  <si>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</si>
  <si>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</si>
  <si>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</si>
  <si>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</si>
  <si>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</si>
  <si>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</si>
  <si>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</si>
  <si>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</si>
  <si>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</si>
  <si>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</si>
  <si>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</si>
  <si>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</si>
  <si>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</si>
  <si>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</si>
  <si>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</si>
  <si>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</si>
  <si>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</si>
  <si>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</si>
  <si>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</si>
  <si>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</si>
  <si>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</si>
  <si>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</si>
  <si>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</si>
  <si>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</si>
  <si>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</si>
  <si>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</si>
  <si>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</si>
  <si>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</si>
  <si>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</si>
  <si>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</si>
  <si>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</si>
  <si>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</si>
  <si>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</si>
  <si>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</si>
  <si>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</si>
  <si>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</si>
  <si>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</si>
  <si>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</si>
  <si>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</si>
  <si>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</si>
  <si>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</si>
  <si>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</si>
  <si>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</si>
  <si>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</si>
  <si>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</si>
  <si>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</si>
  <si>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</si>
  <si>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</si>
  <si>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</si>
  <si>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</si>
  <si>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</si>
  <si>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</si>
  <si>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</si>
  <si>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</si>
  <si>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</si>
  <si>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</si>
  <si>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</si>
  <si>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</si>
  <si>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</si>
  <si>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</si>
  <si>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</si>
  <si>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</si>
  <si>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</si>
  <si>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</si>
  <si>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</si>
  <si>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</si>
  <si>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</si>
  <si>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</si>
  <si>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</si>
  <si>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</si>
  <si>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</si>
  <si>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</si>
  <si>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</si>
  <si>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</si>
  <si>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</si>
  <si>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</si>
  <si>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</si>
  <si>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</si>
  <si>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</si>
  <si>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</si>
  <si>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</si>
  <si>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</si>
  <si>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</si>
  <si>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</si>
  <si>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</si>
  <si>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</si>
  <si>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</si>
  <si>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</si>
  <si>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</si>
  <si>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</si>
  <si>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</si>
  <si>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</si>
  <si>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</si>
  <si>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</si>
  <si>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</si>
  <si>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</si>
  <si>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</si>
  <si>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</si>
  <si>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</si>
  <si>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</si>
  <si>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</si>
  <si>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</si>
  <si>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</si>
  <si>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</si>
  <si>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</si>
  <si>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</si>
  <si>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</si>
  <si>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</si>
  <si>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</si>
  <si>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</si>
  <si>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</si>
  <si>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</si>
  <si>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</si>
  <si>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</si>
  <si>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</si>
  <si>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</si>
  <si>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</si>
  <si>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</si>
  <si>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</si>
  <si>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</si>
  <si>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</si>
  <si>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</si>
  <si>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</si>
  <si>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</si>
  <si>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</si>
  <si>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</si>
  <si>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</si>
  <si>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</si>
  <si>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</si>
  <si>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</si>
  <si>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</si>
  <si>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</si>
  <si>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</si>
  <si>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</si>
  <si>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</si>
  <si>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</si>
  <si>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</si>
  <si>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</si>
  <si>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</si>
  <si>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</si>
  <si>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</si>
  <si>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</si>
  <si>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</si>
  <si>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</si>
  <si>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</si>
  <si>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</si>
  <si>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</si>
  <si>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</si>
  <si>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</si>
  <si>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</si>
  <si>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</si>
  <si>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</si>
  <si>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</si>
  <si>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</si>
  <si>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</si>
  <si>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</si>
  <si>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</si>
  <si>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</si>
  <si>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</si>
  <si>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</si>
  <si>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</si>
  <si>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</si>
  <si>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</si>
  <si>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</si>
  <si>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</si>
  <si>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</si>
  <si>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</si>
  <si>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</si>
  <si>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</si>
  <si>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</si>
  <si>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</si>
  <si>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</si>
  <si>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</si>
  <si>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</si>
  <si>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</si>
  <si>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</si>
  <si>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</si>
  <si>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</si>
  <si>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</si>
  <si>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</si>
  <si>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</si>
  <si>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</si>
  <si>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</si>
  <si>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</si>
  <si>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</si>
  <si>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</si>
  <si>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</si>
  <si>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</si>
  <si>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</si>
  <si>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</si>
  <si>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</si>
  <si>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</si>
  <si>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</si>
  <si>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</si>
  <si>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</si>
  <si>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</si>
  <si>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</si>
  <si>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</si>
  <si>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</si>
  <si>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</si>
  <si>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</si>
  <si>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</si>
  <si>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</si>
  <si>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</si>
  <si>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</si>
  <si>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</si>
  <si>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</si>
  <si>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</si>
  <si>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</si>
  <si>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</si>
  <si>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</si>
  <si>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</si>
  <si>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</si>
  <si>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</si>
  <si>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</si>
  <si>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</si>
  <si>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</si>
  <si>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</si>
  <si>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</si>
  <si>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</si>
  <si>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</si>
  <si>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</si>
  <si>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</si>
  <si>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</si>
  <si>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</si>
  <si>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</si>
  <si>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</si>
  <si>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</si>
  <si>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</si>
  <si>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</si>
  <si>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</si>
  <si>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</si>
  <si>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</si>
  <si>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</si>
  <si>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</si>
  <si>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</si>
  <si>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</si>
  <si>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</si>
  <si>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</si>
  <si>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</si>
  <si>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</si>
  <si>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</si>
  <si>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</si>
  <si>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</si>
  <si>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</si>
  <si>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</si>
  <si>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</si>
  <si>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</si>
  <si>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</si>
  <si>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</si>
  <si>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</si>
  <si>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</si>
  <si>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</si>
  <si>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</si>
  <si>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</si>
  <si>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</si>
  <si>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</si>
  <si>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</si>
  <si>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</si>
  <si>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</si>
  <si>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</si>
  <si>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</si>
  <si>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</si>
  <si>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</si>
  <si>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</si>
  <si>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</si>
  <si>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</si>
  <si>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</si>
  <si>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</si>
  <si>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</si>
  <si>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</si>
  <si>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</si>
  <si>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</si>
  <si>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</si>
  <si>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</si>
  <si>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</si>
  <si>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</si>
  <si>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</si>
  <si>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</si>
  <si>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</si>
  <si>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</si>
  <si>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</si>
  <si>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</si>
  <si>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</si>
  <si>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</si>
  <si>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</si>
  <si>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</si>
  <si>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</si>
  <si>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</si>
  <si>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</si>
  <si>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</si>
  <si>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</si>
  <si>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</si>
  <si>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</si>
  <si>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</si>
  <si>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</si>
  <si>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</si>
  <si>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</si>
  <si>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</si>
  <si>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</si>
  <si>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</si>
  <si>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</si>
  <si>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</si>
  <si>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</si>
  <si>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</si>
  <si>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</si>
  <si>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</si>
  <si>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</si>
  <si>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</si>
  <si>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</si>
  <si>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</si>
  <si>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</si>
  <si>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</si>
  <si>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</si>
  <si>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</si>
  <si>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</si>
  <si>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</si>
  <si>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</si>
  <si>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</si>
  <si>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</si>
  <si>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</si>
  <si>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</si>
  <si>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</si>
  <si>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</si>
  <si>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</si>
  <si>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</si>
  <si>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</si>
  <si>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</si>
  <si>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</si>
  <si>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</si>
  <si>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</si>
  <si>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</si>
  <si>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</si>
  <si>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</si>
  <si>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</si>
  <si>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</si>
  <si>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</si>
  <si>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</si>
  <si>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</si>
  <si>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</si>
  <si>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</si>
  <si>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</si>
  <si>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</si>
  <si>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</si>
  <si>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</si>
  <si>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</si>
  <si>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</si>
  <si>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</si>
  <si>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</si>
  <si>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</si>
  <si>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</si>
  <si>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</si>
  <si>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</si>
  <si>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</si>
  <si>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</si>
  <si>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</si>
  <si>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</si>
  <si>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</si>
  <si>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</si>
  <si>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</si>
  <si>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</si>
  <si>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</si>
  <si>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</si>
  <si>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</si>
  <si>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</si>
  <si>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</si>
  <si>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</si>
  <si>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</si>
  <si>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</si>
  <si>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</si>
  <si>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</si>
  <si>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</si>
  <si>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</si>
  <si>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</si>
  <si>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</si>
  <si>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</si>
  <si>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</si>
  <si>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</si>
  <si>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</si>
  <si>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</si>
  <si>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</si>
  <si>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</si>
  <si>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</si>
  <si>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</si>
  <si>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</si>
  <si>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</si>
  <si>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</si>
  <si>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</si>
  <si>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</si>
  <si>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</si>
  <si>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</si>
  <si>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</si>
  <si>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</si>
  <si>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</si>
  <si>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</si>
  <si>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</si>
  <si>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</si>
  <si>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</si>
  <si>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</si>
  <si>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</si>
  <si>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</si>
  <si>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</si>
  <si>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</si>
  <si>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</si>
  <si>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</si>
  <si>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</si>
  <si>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</si>
  <si>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</si>
  <si>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</si>
  <si>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</si>
  <si>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</si>
  <si>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</si>
  <si>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</si>
  <si>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</si>
  <si>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</si>
  <si>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</si>
  <si>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</si>
  <si>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</si>
  <si>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</si>
  <si>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</si>
  <si>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</si>
  <si>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</si>
  <si>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</si>
  <si>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</si>
  <si>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</si>
  <si>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</si>
  <si>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</si>
  <si>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</si>
  <si>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</si>
  <si>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</si>
  <si>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</si>
  <si>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</si>
  <si>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</si>
  <si>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</si>
  <si>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</si>
  <si>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</si>
  <si>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</si>
  <si>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</si>
  <si>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</si>
  <si>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</si>
  <si>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</si>
  <si>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</si>
  <si>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</si>
  <si>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</si>
  <si>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</si>
  <si>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</si>
  <si>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</si>
  <si>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</si>
  <si>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</si>
  <si>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</si>
  <si>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</si>
  <si>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</si>
  <si>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</si>
  <si>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</si>
  <si>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</si>
  <si>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</si>
  <si>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</si>
  <si>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</si>
  <si>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</si>
  <si>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</si>
  <si>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</si>
  <si>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</si>
  <si>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</si>
  <si>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</si>
  <si>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</si>
  <si>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</si>
  <si>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</si>
  <si>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</si>
  <si>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</si>
  <si>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</si>
  <si>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</si>
  <si>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</si>
  <si>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</si>
  <si>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</si>
  <si>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</si>
  <si>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</si>
  <si>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</si>
  <si>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</si>
  <si>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</si>
  <si>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</si>
  <si>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</si>
  <si>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</si>
  <si>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</si>
  <si>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</si>
  <si>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</si>
  <si>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</si>
  <si>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</si>
  <si>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</si>
  <si>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</si>
  <si>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</si>
  <si>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</si>
  <si>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</si>
  <si>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</si>
  <si>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</si>
  <si>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</si>
  <si>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</si>
  <si>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</si>
  <si>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</si>
  <si>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</si>
  <si>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</si>
  <si>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</si>
  <si>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</si>
  <si>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</si>
  <si>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</si>
  <si>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</si>
  <si>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</si>
  <si>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</si>
  <si>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</si>
  <si>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</si>
  <si>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</si>
  <si>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</si>
  <si>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</si>
  <si>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</si>
  <si>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</si>
  <si>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</si>
  <si>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</si>
  <si>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</si>
  <si>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</si>
  <si>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</si>
  <si>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</si>
  <si>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</si>
  <si>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</si>
  <si>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</si>
  <si>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</si>
  <si>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</si>
  <si>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</si>
  <si>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</si>
  <si>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</si>
  <si>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</si>
  <si>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</si>
  <si>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</si>
  <si>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</si>
  <si>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</si>
  <si>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</si>
  <si>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</si>
  <si>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</si>
  <si>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</si>
  <si>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</si>
  <si>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</si>
  <si>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</si>
  <si>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</si>
  <si>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</si>
  <si>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</si>
  <si>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</si>
  <si>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</si>
  <si>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</si>
  <si>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</si>
  <si>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</si>
  <si>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</si>
  <si>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</si>
  <si>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</si>
  <si>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</si>
  <si>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</si>
  <si>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</si>
  <si>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</si>
  <si>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</si>
  <si>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</si>
  <si>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</si>
  <si>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</si>
  <si>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</si>
  <si>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</si>
  <si>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</si>
  <si>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</si>
  <si>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</si>
  <si>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</si>
  <si>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</si>
  <si>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</si>
  <si>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</si>
  <si>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</si>
  <si>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</si>
  <si>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</si>
  <si>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</si>
  <si>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</si>
  <si>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</si>
  <si>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</si>
  <si>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</si>
  <si>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</si>
  <si>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</si>
  <si>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</si>
  <si>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</si>
  <si>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</si>
  <si>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</si>
  <si>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</si>
  <si>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</si>
  <si>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</si>
  <si>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</si>
  <si>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</si>
  <si>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</si>
  <si>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</si>
  <si>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</si>
  <si>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</si>
  <si>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</si>
  <si>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</si>
  <si>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</si>
  <si>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</si>
  <si>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</si>
  <si>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</si>
  <si>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</si>
  <si>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</si>
  <si>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</si>
  <si>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</si>
  <si>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</si>
  <si>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</si>
  <si>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</si>
  <si>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</si>
  <si>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</si>
  <si>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</si>
  <si>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</si>
  <si>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</si>
  <si>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</si>
  <si>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</si>
  <si>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</si>
  <si>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</si>
  <si>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</si>
  <si>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</si>
  <si>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</si>
  <si>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</si>
  <si>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</si>
  <si>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</si>
  <si>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</si>
  <si>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</si>
  <si>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</si>
  <si>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</si>
  <si>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</si>
  <si>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</si>
  <si>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</si>
  <si>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</si>
  <si>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</si>
  <si>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</si>
  <si>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</si>
  <si>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</si>
  <si>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</si>
  <si>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</si>
  <si>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</si>
  <si>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</si>
  <si>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</si>
  <si>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</si>
  <si>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</si>
  <si>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</si>
  <si>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</si>
  <si>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</si>
  <si>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</si>
  <si>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</si>
  <si>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</si>
  <si>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</si>
  <si>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</si>
  <si>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</si>
  <si>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</si>
  <si>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</si>
  <si>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</si>
  <si>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</si>
  <si>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</si>
  <si>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</si>
  <si>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</si>
  <si>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</si>
  <si>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</si>
  <si>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</si>
  <si>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</si>
  <si>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</si>
  <si>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</si>
  <si>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</si>
  <si>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</si>
  <si>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</si>
  <si>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</si>
  <si>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</si>
  <si>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</si>
  <si>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</si>
  <si>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</si>
  <si>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</si>
  <si>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</si>
  <si>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</si>
  <si>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</si>
  <si>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</si>
  <si>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</si>
  <si>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</si>
  <si>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</si>
  <si>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</si>
  <si>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</si>
  <si>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</si>
  <si>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</si>
  <si>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</si>
  <si>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</si>
  <si>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</si>
  <si>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</si>
  <si>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</si>
  <si>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</si>
  <si>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</si>
  <si>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</si>
  <si>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</si>
  <si>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</si>
  <si>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</si>
  <si>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</si>
  <si>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</si>
  <si>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</si>
  <si>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</si>
  <si>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</si>
  <si>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</si>
  <si>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</si>
  <si>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</si>
  <si>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</si>
  <si>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</si>
  <si>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</si>
  <si>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</si>
  <si>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</si>
  <si>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</si>
  <si>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</si>
  <si>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</si>
  <si>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</si>
  <si>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</si>
  <si>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</si>
  <si>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</si>
  <si>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</si>
  <si>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</si>
  <si>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</si>
  <si>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</si>
  <si>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</si>
  <si>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</si>
  <si>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</si>
  <si>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</si>
  <si>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</si>
  <si>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</si>
  <si>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</si>
  <si>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</si>
  <si>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</si>
  <si>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</si>
  <si>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</si>
  <si>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</si>
  <si>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</si>
  <si>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</si>
  <si>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</si>
  <si>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</si>
  <si>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</si>
  <si>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</si>
  <si>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</si>
  <si>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</si>
  <si>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</si>
  <si>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</si>
  <si>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</si>
  <si>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</si>
  <si>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</si>
  <si>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</si>
  <si>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</si>
  <si>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</si>
  <si>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</si>
  <si>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</si>
  <si>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</si>
  <si>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</si>
  <si>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</si>
  <si>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</si>
  <si>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</si>
  <si>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</si>
  <si>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</si>
  <si>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</si>
  <si>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</si>
  <si>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</si>
  <si>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</si>
  <si>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</si>
  <si>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</si>
  <si>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</si>
  <si>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</si>
  <si>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</si>
  <si>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</si>
  <si>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</si>
  <si>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</si>
  <si>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</si>
  <si>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</si>
  <si>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</si>
  <si>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</si>
  <si>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</si>
  <si>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</si>
  <si>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</si>
  <si>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</si>
  <si>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</si>
  <si>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</si>
  <si>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</si>
  <si>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</si>
  <si>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</si>
  <si>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</si>
  <si>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</si>
  <si>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</si>
  <si>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</si>
  <si>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</si>
  <si>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</si>
  <si>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</si>
  <si>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</si>
  <si>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</si>
  <si>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</si>
  <si>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</si>
  <si>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</si>
  <si>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</si>
  <si>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</si>
  <si>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</si>
  <si>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</si>
  <si>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</si>
  <si>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</si>
  <si>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</si>
  <si>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</si>
  <si>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</si>
  <si>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</si>
  <si>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</si>
  <si>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</si>
  <si>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</si>
  <si>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</si>
  <si>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</si>
  <si>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</si>
  <si>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</si>
  <si>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</si>
  <si>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</si>
  <si>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</si>
  <si>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</si>
  <si>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</si>
  <si>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</si>
  <si>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</si>
  <si>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</si>
  <si>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</si>
  <si>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</si>
  <si>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</si>
  <si>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</si>
  <si>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</si>
  <si>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</si>
  <si>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</si>
  <si>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</si>
  <si>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</si>
  <si>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</si>
  <si>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</si>
  <si>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</si>
  <si>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</si>
  <si>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</si>
  <si>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</si>
  <si>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</si>
  <si>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</si>
  <si>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</si>
  <si>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</si>
  <si>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</si>
  <si>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</si>
  <si>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</si>
  <si>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</si>
  <si>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</si>
  <si>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</si>
  <si>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</si>
  <si>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</si>
  <si>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</si>
  <si>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</si>
  <si>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</si>
  <si>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</si>
  <si>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</si>
  <si>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</si>
  <si>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</si>
  <si>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</si>
  <si>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</si>
  <si>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</si>
  <si>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</si>
  <si>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</si>
  <si>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</si>
  <si>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</si>
  <si>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</si>
  <si>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</si>
  <si>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</si>
  <si>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</si>
  <si>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</si>
  <si>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</si>
  <si>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</si>
  <si>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</si>
  <si>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</si>
  <si>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</si>
  <si>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</si>
  <si>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</si>
  <si>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</si>
  <si>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</si>
  <si>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</si>
  <si>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</si>
  <si>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</si>
  <si>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</si>
  <si>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</si>
  <si>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</si>
  <si>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</si>
  <si>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</si>
  <si>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</si>
  <si>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</si>
  <si>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</si>
  <si>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</si>
  <si>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</si>
  <si>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</si>
  <si>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</si>
  <si>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</si>
  <si>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</si>
  <si>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</si>
  <si>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</si>
  <si>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</si>
  <si>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</si>
  <si>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</si>
  <si>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</si>
  <si>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</si>
  <si>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</si>
  <si>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</si>
  <si>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</si>
  <si>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</si>
  <si>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</si>
  <si>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</si>
  <si>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</si>
  <si>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</si>
  <si>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</si>
  <si>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</si>
  <si>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</si>
  <si>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</si>
  <si>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</si>
  <si>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</si>
  <si>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</si>
  <si>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</si>
  <si>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</si>
  <si>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</si>
  <si>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</si>
  <si>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</si>
  <si>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</si>
  <si>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</si>
  <si>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</si>
  <si>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</si>
  <si>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</si>
  <si>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</si>
  <si>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</si>
  <si>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</si>
  <si>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</si>
  <si>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</si>
  <si>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</si>
  <si>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</si>
  <si>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</si>
  <si>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</si>
  <si>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</si>
  <si>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</si>
  <si>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</si>
  <si>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</si>
  <si>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</si>
  <si>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</si>
  <si>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</si>
  <si>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</si>
  <si>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</si>
  <si>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</si>
  <si>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</si>
  <si>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</si>
  <si>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</si>
  <si>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</si>
  <si>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</si>
  <si>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</si>
  <si>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</si>
  <si>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</si>
  <si>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</si>
  <si>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</si>
  <si>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</si>
  <si>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</si>
  <si>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</si>
  <si>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</si>
  <si>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</si>
  <si>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</si>
  <si>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</si>
  <si>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</si>
  <si>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</si>
  <si>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</si>
  <si>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</si>
  <si>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</si>
  <si>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</si>
  <si>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</si>
  <si>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</si>
  <si>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</si>
  <si>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</si>
  <si>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</si>
  <si>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</si>
  <si>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</si>
  <si>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</si>
  <si>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</si>
  <si>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</si>
  <si>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</si>
  <si>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</si>
  <si>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</si>
  <si>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</si>
  <si>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</si>
  <si>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</si>
  <si>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</si>
  <si>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</si>
  <si>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</si>
  <si>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</si>
  <si>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</si>
  <si>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</si>
  <si>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</si>
  <si>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</si>
  <si>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</si>
  <si>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</si>
  <si>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</si>
  <si>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</si>
  <si>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</si>
  <si>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</si>
  <si>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</si>
  <si>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</si>
  <si>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</si>
  <si>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</si>
  <si>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</si>
  <si>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</si>
  <si>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</si>
  <si>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</si>
  <si>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</si>
  <si>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</si>
  <si>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</si>
  <si>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</si>
  <si>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</si>
  <si>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</si>
  <si>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</si>
  <si>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</si>
  <si>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</si>
  <si>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</si>
  <si>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</si>
  <si>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</si>
  <si>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</si>
  <si>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</si>
  <si>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</si>
  <si>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</si>
  <si>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</si>
  <si>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</si>
  <si>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</si>
  <si>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</si>
  <si>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</si>
  <si>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</si>
  <si>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</si>
  <si>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</si>
  <si>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</si>
  <si>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</si>
  <si>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</si>
  <si>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</si>
  <si>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</si>
  <si>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</si>
  <si>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</si>
  <si>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</si>
  <si>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</si>
  <si>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</si>
  <si>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</si>
  <si>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</si>
  <si>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</si>
  <si>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</si>
  <si>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</si>
  <si>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</si>
  <si>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</si>
  <si>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</si>
  <si>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</si>
  <si>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</si>
  <si>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</si>
  <si>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</si>
  <si>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</si>
  <si>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</si>
  <si>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</si>
  <si>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</si>
  <si>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</si>
  <si>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</si>
  <si>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</si>
  <si>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</si>
  <si>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</si>
  <si>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</si>
  <si>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</si>
  <si>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</si>
  <si>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</si>
  <si>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</si>
  <si>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</si>
  <si>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</si>
  <si>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</si>
  <si>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</si>
  <si>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</si>
  <si>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</si>
  <si>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</si>
  <si>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</si>
  <si>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</si>
  <si>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</si>
  <si>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</si>
  <si>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</si>
  <si>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</si>
  <si>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</si>
  <si>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</si>
  <si>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</si>
  <si>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</si>
  <si>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</si>
  <si>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</si>
  <si>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</si>
  <si>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</si>
  <si>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</si>
  <si>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</si>
  <si>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</si>
  <si>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</si>
  <si>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</si>
  <si>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</si>
  <si>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</si>
  <si>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</si>
  <si>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</si>
  <si>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</si>
  <si>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</si>
  <si>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</si>
  <si>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</si>
  <si>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</si>
  <si>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</si>
  <si>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</si>
  <si>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</si>
  <si>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</si>
  <si>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</si>
  <si>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</si>
  <si>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</si>
  <si>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</si>
  <si>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</si>
  <si>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</si>
  <si>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</si>
  <si>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</si>
  <si>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</si>
  <si>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</si>
  <si>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</si>
  <si>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</si>
  <si>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</si>
  <si>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</si>
  <si>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</si>
  <si>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</si>
  <si>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</si>
  <si>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</si>
  <si>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</si>
  <si>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</si>
  <si>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</si>
  <si>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</si>
  <si>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</si>
  <si>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</si>
  <si>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</si>
  <si>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</si>
  <si>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</si>
  <si>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</si>
  <si>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</si>
  <si>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</si>
  <si>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</si>
  <si>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</si>
  <si>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</si>
  <si>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</si>
  <si>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</si>
  <si>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</si>
  <si>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</si>
  <si>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</si>
  <si>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</si>
  <si>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</si>
  <si>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</si>
  <si>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</si>
  <si>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</si>
  <si>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</si>
  <si>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</si>
  <si>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</si>
  <si>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</si>
  <si>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</si>
  <si>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</si>
  <si>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</si>
  <si>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</si>
  <si>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</si>
  <si>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</si>
  <si>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</si>
  <si>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</si>
  <si>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</si>
  <si>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</si>
  <si>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</si>
  <si>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</si>
  <si>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</si>
  <si>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</si>
  <si>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</si>
  <si>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</si>
  <si>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</si>
  <si>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</si>
  <si>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</si>
  <si>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</si>
  <si>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</si>
  <si>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</si>
  <si>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</si>
  <si>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</si>
  <si>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</si>
  <si>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</si>
  <si>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</si>
  <si>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</si>
  <si>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</si>
  <si>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</si>
  <si>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</si>
  <si>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</si>
  <si>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</si>
  <si>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</si>
  <si>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</si>
  <si>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</si>
  <si>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</si>
  <si>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</si>
  <si>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</si>
  <si>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</si>
  <si>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</si>
  <si>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</si>
  <si>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</si>
  <si>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</si>
  <si>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</si>
  <si>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</si>
  <si>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</si>
  <si>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</si>
  <si>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</si>
  <si>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</si>
  <si>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</si>
  <si>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</si>
  <si>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</si>
  <si>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</si>
  <si>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</si>
  <si>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</si>
  <si>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</si>
  <si>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</si>
  <si>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</si>
  <si>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</si>
  <si>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</si>
  <si>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</si>
  <si>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</si>
  <si>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</si>
  <si>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</si>
  <si>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</si>
  <si>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</si>
  <si>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</si>
  <si>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</si>
  <si>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</si>
  <si>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</si>
  <si>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</si>
  <si>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</si>
  <si>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</si>
  <si>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</si>
  <si>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</si>
  <si>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</si>
  <si>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</si>
  <si>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</si>
  <si>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</si>
  <si>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</si>
  <si>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</si>
  <si>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</si>
  <si>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</si>
  <si>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</si>
  <si>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</si>
  <si>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</si>
  <si>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</si>
  <si>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</si>
  <si>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</si>
  <si>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</si>
  <si>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</si>
  <si>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</si>
  <si>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</si>
  <si>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</si>
  <si>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</si>
  <si>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</si>
  <si>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</si>
  <si>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</si>
  <si>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</si>
  <si>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</si>
  <si>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</si>
  <si>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</si>
  <si>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</si>
  <si>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</si>
  <si>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</si>
  <si>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</si>
  <si>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</si>
  <si>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</si>
  <si>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</si>
  <si>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</si>
  <si>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</si>
  <si>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</si>
  <si>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</si>
  <si>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</si>
  <si>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</si>
  <si>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</si>
  <si>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</si>
  <si>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</si>
  <si>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</si>
  <si>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</si>
  <si>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</si>
  <si>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</si>
  <si>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</si>
  <si>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</si>
  <si>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</si>
  <si>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</si>
  <si>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</si>
  <si>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</si>
  <si>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</si>
  <si>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</si>
  <si>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</si>
  <si>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</si>
  <si>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</si>
  <si>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</si>
  <si>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</si>
  <si>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</si>
  <si>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</si>
  <si>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</si>
  <si>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</si>
  <si>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</si>
  <si>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</si>
  <si>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</si>
  <si>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</si>
  <si>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</si>
  <si>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</si>
  <si>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</si>
  <si>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</si>
  <si>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</si>
  <si>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</si>
  <si>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</si>
  <si>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</si>
  <si>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</si>
  <si>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</si>
  <si>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</si>
  <si>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</si>
  <si>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</si>
  <si>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</si>
  <si>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</si>
  <si>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</si>
  <si>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</si>
  <si>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</si>
  <si>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</si>
  <si>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</si>
  <si>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</si>
  <si>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</si>
  <si>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</si>
  <si>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</si>
  <si>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</si>
  <si>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</si>
  <si>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</si>
  <si>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</si>
  <si>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</si>
  <si>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</si>
  <si>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</si>
  <si>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</si>
  <si>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</si>
  <si>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</si>
  <si>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</si>
  <si>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</si>
  <si>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</si>
  <si>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</si>
  <si>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</si>
  <si>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</si>
  <si>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</si>
  <si>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</si>
  <si>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</si>
  <si>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</si>
  <si>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</si>
  <si>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</si>
  <si>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</si>
  <si>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</si>
  <si>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</si>
  <si>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</si>
  <si>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</si>
  <si>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</si>
  <si>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</si>
  <si>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</si>
  <si>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</si>
  <si>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</si>
  <si>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</si>
  <si>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</si>
  <si>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</si>
  <si>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</si>
  <si>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</si>
  <si>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</si>
  <si>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</si>
  <si>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</si>
  <si>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</si>
  <si>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</si>
  <si>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</si>
  <si>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</si>
  <si>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</si>
  <si>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</si>
  <si>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</si>
  <si>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</si>
  <si>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</si>
  <si>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</si>
  <si>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</si>
  <si>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</si>
  <si>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</si>
  <si>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</si>
  <si>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</si>
  <si>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</si>
  <si>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</si>
  <si>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</si>
  <si>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</si>
  <si>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</si>
  <si>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</si>
  <si>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</si>
  <si>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</si>
  <si>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</si>
  <si>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</si>
  <si>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</si>
  <si>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</si>
  <si>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</si>
  <si>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</si>
  <si>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</si>
  <si>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</si>
  <si>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</si>
  <si>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</si>
  <si>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</si>
  <si>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</si>
  <si>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</si>
  <si>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</si>
  <si>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</si>
  <si>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</si>
  <si>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</si>
  <si>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</si>
  <si>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</si>
  <si>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</si>
  <si>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</si>
  <si>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</si>
  <si>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</si>
  <si>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</si>
  <si>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</si>
  <si>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</si>
  <si>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</si>
  <si>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</si>
  <si>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</si>
  <si>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</si>
  <si>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</si>
  <si>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</si>
  <si>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</si>
  <si>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</si>
  <si>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</si>
  <si>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</si>
  <si>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</si>
  <si>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</si>
  <si>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</si>
  <si>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</si>
  <si>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</si>
  <si>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</si>
  <si>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</si>
  <si>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</si>
  <si>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</si>
  <si>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</si>
  <si>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</si>
  <si>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</si>
  <si>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</si>
  <si>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</si>
  <si>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</si>
  <si>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</si>
  <si>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</si>
  <si>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</si>
  <si>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</si>
  <si>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</si>
  <si>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</si>
  <si>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</si>
  <si>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</si>
  <si>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</si>
  <si>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</si>
  <si>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</si>
  <si>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</si>
  <si>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</si>
  <si>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</si>
  <si>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</si>
  <si>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</si>
  <si>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</si>
  <si>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</si>
  <si>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</si>
  <si>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</si>
  <si>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</si>
  <si>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</si>
  <si>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</si>
  <si>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</si>
  <si>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</si>
  <si>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</si>
  <si>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</si>
  <si>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</si>
  <si>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</si>
  <si>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</si>
  <si>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</si>
  <si>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</si>
  <si>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</si>
  <si>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</si>
  <si>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</si>
  <si>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</si>
  <si>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</si>
  <si>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</si>
  <si>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</si>
  <si>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</si>
  <si>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</si>
  <si>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</si>
  <si>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</si>
  <si>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</si>
  <si>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</si>
  <si>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</si>
  <si>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</si>
  <si>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</si>
  <si>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</si>
  <si>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</si>
  <si>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</si>
  <si>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</si>
  <si>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</si>
  <si>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</si>
  <si>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</si>
  <si>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</si>
  <si>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</si>
  <si>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</si>
  <si>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</si>
  <si>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</si>
  <si>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</si>
  <si>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</si>
  <si>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</si>
  <si>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</si>
  <si>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</si>
  <si>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</si>
  <si>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</si>
  <si>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</si>
  <si>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</si>
  <si>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</si>
  <si>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</si>
  <si>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</si>
  <si>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</si>
  <si>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</si>
  <si>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</si>
  <si>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</si>
  <si>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</si>
  <si>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</si>
  <si>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</si>
  <si>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</si>
  <si>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</si>
  <si>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</si>
  <si>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</si>
  <si>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</si>
  <si>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</si>
  <si>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</si>
  <si>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</si>
  <si>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</si>
  <si>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</si>
  <si>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</si>
  <si>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</si>
  <si>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</si>
  <si>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</si>
  <si>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</si>
  <si>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</si>
  <si>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</si>
  <si>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</si>
  <si>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</si>
  <si>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</si>
  <si>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</si>
  <si>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</si>
  <si>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</si>
  <si>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</si>
  <si>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</si>
  <si>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</si>
  <si>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</si>
  <si>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</si>
  <si>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</si>
  <si>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</si>
  <si>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</si>
  <si>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</si>
  <si>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</si>
  <si>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</si>
  <si>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</si>
  <si>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</si>
  <si>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</si>
  <si>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</si>
  <si>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</si>
  <si>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</si>
  <si>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</si>
  <si>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</si>
  <si>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</si>
  <si>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</si>
  <si>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</si>
  <si>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</si>
  <si>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</si>
  <si>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</si>
  <si>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</si>
  <si>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</si>
  <si>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</si>
  <si>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</si>
  <si>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</si>
  <si>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</si>
  <si>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</si>
  <si>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</si>
  <si>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</si>
  <si>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</si>
  <si>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</si>
  <si>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</si>
  <si>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</si>
  <si>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</si>
  <si>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</si>
  <si>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</si>
  <si>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</si>
  <si>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</si>
  <si>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</si>
  <si>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</si>
  <si>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</si>
  <si>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</si>
  <si>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</si>
  <si>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</si>
  <si>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</si>
  <si>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</si>
  <si>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</si>
  <si>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</si>
  <si>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</si>
  <si>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</si>
  <si>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</si>
  <si>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</si>
  <si>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</si>
  <si>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</si>
  <si>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</si>
  <si>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</si>
  <si>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</si>
  <si>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</si>
  <si>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</si>
  <si>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</si>
  <si>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</si>
  <si>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</si>
  <si>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</si>
  <si>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</si>
  <si>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</si>
  <si>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</si>
  <si>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</si>
  <si>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</si>
  <si>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</si>
  <si>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</si>
  <si>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</si>
  <si>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</si>
  <si>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</si>
  <si>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</si>
  <si>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</si>
  <si>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</si>
  <si>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</si>
  <si>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</si>
  <si>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</si>
  <si>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</si>
  <si>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</si>
  <si>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</si>
  <si>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</si>
  <si>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</si>
  <si>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</si>
  <si>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</si>
  <si>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</si>
  <si>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</si>
  <si>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</si>
  <si>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</si>
  <si>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</si>
  <si>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</si>
  <si>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</si>
  <si>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</si>
  <si>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</si>
  <si>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</si>
  <si>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</si>
  <si>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</si>
  <si>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</si>
  <si>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</si>
  <si>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</si>
  <si>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</si>
  <si>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</si>
  <si>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</si>
  <si>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</si>
  <si>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</si>
  <si>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</si>
  <si>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</si>
  <si>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</si>
  <si>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</si>
  <si>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</si>
  <si>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</si>
  <si>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</si>
  <si>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</si>
  <si>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</si>
  <si>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</si>
  <si>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</si>
  <si>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</si>
  <si>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</si>
  <si>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</si>
  <si>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</si>
  <si>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</si>
  <si>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</si>
  <si>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</si>
  <si>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</si>
  <si>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</si>
  <si>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</si>
  <si>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</si>
  <si>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</si>
  <si>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</si>
  <si>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</si>
  <si>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</si>
  <si>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</si>
  <si>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</si>
  <si>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</si>
  <si>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</si>
  <si>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</si>
  <si>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</si>
  <si>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</si>
  <si>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</si>
  <si>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</si>
  <si>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</si>
  <si>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</si>
  <si>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</si>
  <si>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</si>
  <si>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</si>
  <si>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</si>
  <si>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</si>
  <si>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</si>
  <si>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</si>
  <si>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</si>
  <si>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</si>
  <si>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</si>
  <si>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</si>
  <si>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</si>
  <si>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</si>
  <si>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</si>
  <si>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</si>
  <si>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</si>
  <si>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</si>
  <si>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</si>
  <si>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</si>
  <si>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</si>
  <si>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</si>
  <si>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</si>
  <si>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</si>
  <si>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</si>
  <si>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</si>
  <si>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</si>
  <si>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</si>
  <si>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</si>
  <si>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</si>
  <si>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</si>
  <si>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</si>
  <si>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</si>
  <si>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</si>
  <si>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</si>
  <si>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</si>
  <si>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</si>
  <si>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</si>
  <si>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</si>
  <si>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</si>
  <si>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</si>
  <si>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</si>
  <si>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</si>
  <si>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</si>
  <si>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</si>
  <si>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</si>
  <si>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</si>
  <si>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</si>
  <si>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</si>
  <si>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</si>
  <si>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</si>
  <si>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</si>
  <si>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</si>
  <si>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</si>
  <si>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</si>
  <si>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</si>
  <si>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</si>
  <si>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</si>
  <si>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</si>
  <si>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</si>
  <si>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</si>
  <si>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</si>
  <si>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</si>
  <si>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</si>
  <si>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</si>
  <si>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</si>
  <si>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</si>
  <si>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</si>
  <si>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</si>
  <si>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</si>
  <si>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</si>
  <si>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</si>
  <si>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</si>
  <si>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</si>
  <si>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</si>
  <si>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</si>
  <si>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</si>
  <si>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</si>
  <si>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</si>
  <si>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</si>
  <si>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</si>
  <si>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</si>
  <si>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</si>
  <si>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</si>
  <si>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</si>
  <si>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</si>
  <si>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</si>
  <si>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</si>
  <si>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</si>
  <si>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</si>
  <si>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</si>
  <si>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</si>
  <si>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</si>
  <si>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</si>
  <si>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</si>
  <si>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</si>
  <si>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</si>
  <si>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</si>
  <si>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</si>
  <si>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</si>
  <si>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</si>
  <si>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</si>
  <si>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</si>
  <si>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</si>
  <si>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</si>
  <si>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</si>
  <si>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</si>
  <si>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</si>
  <si>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</si>
  <si>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</si>
  <si>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</si>
  <si>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</si>
  <si>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</si>
  <si>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</si>
  <si>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</si>
  <si>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</si>
  <si>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</si>
  <si>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</si>
  <si>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</si>
  <si>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</si>
  <si>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</si>
  <si>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</si>
  <si>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</si>
  <si>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</si>
  <si>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</si>
  <si>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</si>
  <si>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</si>
  <si>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</si>
  <si>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</si>
  <si>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</si>
  <si>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</si>
  <si>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</si>
  <si>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</si>
  <si>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</si>
  <si>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</si>
  <si>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</si>
  <si>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</si>
  <si>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</si>
  <si>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</si>
  <si>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</si>
  <si>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</si>
  <si>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</si>
  <si>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</si>
  <si>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</si>
  <si>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</si>
  <si>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</si>
  <si>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</si>
  <si>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</si>
  <si>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</si>
  <si>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</si>
  <si>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</si>
  <si>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</si>
  <si>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</si>
  <si>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</si>
  <si>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</si>
  <si>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</si>
  <si>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</si>
  <si>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</si>
  <si>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</si>
  <si>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</si>
  <si>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</si>
  <si>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</si>
  <si>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</si>
  <si>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</si>
  <si>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</si>
  <si>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</si>
  <si>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</si>
  <si>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</si>
  <si>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</si>
  <si>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</si>
  <si>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</si>
  <si>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</si>
  <si>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</si>
  <si>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</si>
  <si>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</si>
  <si>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</si>
  <si>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</si>
  <si>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</si>
  <si>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</si>
  <si>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</si>
  <si>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</si>
  <si>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</si>
  <si>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</si>
  <si>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</si>
  <si>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</si>
  <si>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</si>
  <si>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</si>
  <si>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</si>
  <si>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</si>
  <si>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</si>
  <si>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</si>
  <si>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</si>
  <si>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</si>
  <si>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</si>
  <si>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</si>
  <si>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</si>
  <si>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</si>
  <si>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</si>
  <si>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</si>
  <si>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</si>
  <si>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</si>
  <si>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</si>
  <si>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</si>
  <si>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</si>
  <si>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</si>
  <si>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</si>
  <si>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</si>
  <si>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</si>
  <si>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</si>
  <si>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</si>
  <si>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</si>
  <si>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</si>
  <si>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</si>
  <si>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</si>
  <si>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</si>
  <si>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</si>
  <si>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</si>
  <si>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</si>
  <si>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</si>
  <si>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</si>
  <si>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</si>
  <si>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</si>
  <si>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</si>
  <si>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</si>
  <si>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</si>
  <si>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</si>
  <si>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</si>
  <si>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</si>
  <si>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</si>
  <si>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</si>
  <si>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</si>
  <si>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</si>
  <si>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</si>
  <si>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</si>
  <si>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</si>
  <si>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</si>
  <si>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</si>
  <si>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</si>
  <si>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</si>
  <si>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</si>
  <si>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</si>
  <si>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</si>
  <si>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</si>
  <si>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</si>
  <si>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</si>
  <si>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</si>
  <si>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</si>
  <si>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</si>
  <si>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</si>
  <si>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</si>
  <si>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</si>
  <si>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</si>
  <si>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</si>
  <si>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</si>
  <si>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</si>
  <si>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</si>
  <si>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</si>
  <si>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</si>
  <si>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</si>
  <si>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</si>
  <si>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</si>
  <si>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</si>
  <si>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</si>
  <si>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</si>
  <si>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</si>
  <si>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</si>
  <si>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</si>
  <si>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</si>
  <si>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</si>
  <si>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</si>
  <si>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</si>
  <si>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</si>
  <si>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</si>
  <si>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</si>
  <si>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</si>
  <si>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</si>
  <si>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</si>
  <si>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</si>
  <si>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</si>
  <si>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</si>
  <si>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</si>
  <si>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</si>
  <si>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</si>
  <si>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</si>
  <si>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</si>
  <si>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</si>
  <si>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</si>
  <si>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</si>
  <si>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</si>
  <si>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</si>
  <si>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</si>
  <si>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</si>
  <si>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</si>
  <si>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</si>
  <si>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</si>
  <si>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</si>
  <si>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</si>
  <si>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</si>
  <si>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</si>
  <si>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</si>
  <si>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</si>
  <si>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</si>
  <si>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</si>
  <si>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</si>
  <si>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</si>
  <si>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</si>
  <si>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</si>
  <si>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</si>
  <si>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</si>
  <si>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</si>
  <si>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</si>
  <si>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</si>
  <si>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</si>
  <si>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</si>
  <si>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</si>
  <si>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</si>
  <si>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</si>
  <si>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</si>
  <si>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</si>
  <si>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</si>
  <si>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</si>
  <si>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</si>
  <si>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</si>
  <si>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</si>
  <si>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</si>
  <si>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</si>
  <si>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</si>
  <si>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</si>
  <si>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</si>
  <si>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</si>
  <si>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</si>
  <si>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</si>
  <si>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</si>
  <si>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</si>
  <si>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</si>
  <si>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</si>
  <si>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</si>
  <si>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</si>
  <si>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</si>
  <si>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</si>
  <si>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</si>
  <si>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</si>
  <si>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</si>
  <si>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</si>
  <si>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</si>
  <si>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</si>
  <si>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</si>
  <si>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</si>
  <si>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</si>
  <si>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</si>
  <si>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</si>
  <si>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</si>
  <si>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</si>
  <si>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</si>
  <si>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</si>
  <si>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</si>
  <si>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</si>
  <si>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</si>
  <si>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</si>
  <si>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</si>
  <si>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</si>
  <si>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</si>
  <si>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</si>
  <si>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</si>
  <si>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</si>
  <si>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</si>
  <si>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</si>
  <si>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</si>
  <si>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</si>
  <si>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</si>
  <si>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</si>
  <si>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</si>
  <si>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</si>
  <si>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</si>
  <si>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</si>
  <si>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</si>
  <si>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</si>
  <si>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</si>
  <si>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</si>
  <si>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</si>
  <si>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</si>
  <si>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</si>
  <si>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</si>
  <si>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</si>
  <si>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</si>
  <si>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</si>
  <si>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</si>
  <si>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</si>
  <si>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</si>
  <si>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</si>
  <si>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</si>
  <si>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</si>
  <si>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</si>
  <si>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</si>
  <si>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</si>
  <si>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</si>
  <si>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</si>
  <si>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</si>
  <si>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</si>
  <si>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</si>
  <si>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</si>
  <si>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</si>
  <si>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</si>
  <si>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</si>
  <si>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</si>
  <si>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</si>
  <si>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</si>
  <si>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</si>
  <si>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</si>
  <si>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</si>
  <si>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</si>
  <si>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</si>
  <si>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</si>
  <si>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</si>
  <si>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</si>
  <si>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</si>
  <si>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</si>
  <si>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</si>
  <si>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</si>
  <si>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</si>
  <si>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</si>
  <si>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</si>
  <si>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</si>
  <si>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</si>
  <si>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</si>
  <si>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</si>
  <si>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</si>
  <si>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</si>
  <si>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</si>
  <si>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</si>
  <si>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</si>
  <si>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</si>
  <si>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</si>
  <si>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</si>
  <si>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</si>
  <si>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</si>
  <si>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</si>
  <si>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</si>
  <si>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</si>
  <si>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</si>
  <si>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</si>
  <si>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</si>
  <si>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</si>
  <si>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</si>
  <si>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</si>
  <si>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</si>
  <si>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</si>
  <si>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</si>
  <si>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</si>
  <si>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</si>
  <si>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</si>
  <si>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</si>
  <si>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</si>
  <si>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</si>
  <si>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</si>
  <si>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</si>
  <si>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</si>
  <si>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</si>
  <si>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</si>
  <si>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</si>
  <si>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</si>
  <si>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</si>
  <si>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</si>
  <si>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</si>
  <si>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</si>
  <si>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</si>
  <si>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</si>
  <si>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</si>
  <si>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</si>
  <si>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</si>
  <si>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</si>
  <si>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</si>
  <si>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</si>
  <si>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</si>
  <si>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</si>
  <si>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</si>
  <si>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</si>
  <si>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</si>
  <si>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</si>
  <si>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</si>
  <si>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</si>
  <si>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</si>
  <si>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</si>
  <si>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</si>
  <si>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</si>
  <si>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</si>
  <si>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</si>
  <si>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</si>
  <si>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</si>
  <si>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</si>
  <si>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</si>
  <si>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</si>
  <si>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</si>
  <si>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</si>
  <si>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</si>
  <si>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</si>
  <si>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</si>
  <si>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</si>
  <si>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</si>
  <si>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</si>
  <si>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</si>
  <si>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</si>
  <si>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</si>
  <si>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</si>
  <si>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</si>
  <si>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</si>
  <si>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</si>
  <si>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</si>
  <si>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</si>
  <si>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</si>
  <si>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</si>
  <si>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</si>
  <si>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</si>
  <si>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</si>
  <si>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</si>
  <si>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</si>
  <si>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</si>
  <si>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</si>
  <si>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</si>
  <si>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</si>
  <si>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</si>
  <si>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</si>
  <si>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</si>
  <si>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</si>
  <si>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</si>
  <si>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</si>
  <si>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</si>
  <si>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</si>
  <si>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</si>
  <si>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</si>
  <si>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</si>
  <si>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</si>
  <si>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</si>
  <si>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</si>
  <si>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</si>
  <si>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</si>
  <si>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</si>
  <si>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</si>
  <si>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</si>
  <si>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</si>
  <si>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</si>
  <si>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</si>
  <si>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</si>
  <si>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</si>
  <si>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</si>
  <si>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</si>
  <si>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</si>
  <si>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</si>
  <si>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</si>
  <si>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</si>
  <si>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</si>
  <si>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</si>
  <si>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</si>
  <si>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</si>
  <si>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</si>
  <si>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</si>
  <si>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</si>
  <si>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</si>
  <si>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</si>
  <si>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</si>
  <si>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</si>
  <si>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</si>
  <si>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</si>
  <si>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</si>
  <si>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</si>
  <si>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</si>
  <si>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</si>
  <si>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</si>
  <si>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</si>
  <si>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</si>
  <si>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</si>
  <si>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</si>
  <si>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</si>
  <si>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</si>
  <si>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</si>
  <si>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</si>
  <si>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</si>
  <si>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</si>
  <si>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</si>
  <si>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</si>
  <si>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</si>
  <si>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</si>
  <si>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</si>
  <si>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</si>
  <si>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</si>
  <si>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</si>
  <si>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</si>
  <si>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</si>
  <si>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</si>
  <si>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</si>
  <si>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</si>
  <si>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</si>
  <si>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</si>
  <si>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</si>
  <si>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</si>
  <si>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</si>
  <si>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</si>
  <si>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</si>
  <si>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</si>
  <si>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</si>
  <si>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</si>
  <si>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</si>
  <si>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</si>
  <si>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</si>
  <si>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</si>
  <si>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</si>
  <si>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</si>
  <si>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</si>
  <si>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</si>
  <si>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</si>
  <si>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</si>
  <si>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</si>
  <si>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</si>
  <si>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</si>
  <si>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</si>
  <si>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</si>
  <si>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</si>
  <si>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</si>
  <si>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</si>
  <si>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</si>
  <si>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</si>
  <si>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</si>
  <si>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</si>
  <si>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</si>
  <si>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</si>
  <si>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</si>
  <si>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</si>
  <si>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</si>
  <si>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</si>
  <si>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</si>
  <si>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</si>
  <si>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</si>
  <si>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</si>
  <si>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</si>
  <si>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</si>
  <si>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</si>
  <si>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</si>
  <si>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</si>
  <si>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</si>
  <si>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</si>
  <si>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</si>
  <si>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</si>
  <si>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</si>
  <si>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</si>
  <si>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</si>
  <si>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</si>
  <si>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</si>
  <si>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</si>
  <si>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</si>
  <si>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</si>
  <si>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</si>
  <si>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</si>
  <si>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</si>
  <si>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</si>
  <si>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</si>
  <si>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</si>
  <si>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</si>
  <si>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</si>
  <si>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</si>
  <si>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</si>
  <si>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</si>
  <si>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</si>
  <si>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</si>
  <si>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</si>
  <si>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</si>
  <si>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</si>
  <si>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</si>
  <si>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</si>
  <si>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</si>
  <si>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</si>
  <si>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</si>
  <si>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</si>
  <si>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</si>
  <si>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</si>
  <si>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</si>
  <si>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</si>
  <si>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</si>
  <si>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</si>
  <si>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</si>
  <si>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</si>
  <si>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</si>
  <si>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</si>
  <si>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</si>
  <si>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</si>
  <si>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</si>
  <si>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</si>
  <si>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</si>
  <si>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</si>
  <si>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</si>
  <si>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</si>
  <si>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</si>
  <si>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</si>
  <si>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</si>
  <si>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</si>
  <si>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</si>
  <si>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</si>
  <si>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</si>
  <si>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</si>
  <si>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</si>
  <si>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</si>
  <si>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</si>
  <si>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</si>
  <si>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</si>
  <si>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</si>
  <si>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</si>
  <si>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</si>
  <si>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</si>
  <si>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</si>
  <si>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</si>
  <si>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</si>
  <si>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</si>
  <si>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</si>
  <si>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</si>
  <si>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</si>
  <si>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</si>
  <si>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</si>
  <si>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</si>
  <si>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</si>
  <si>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</si>
  <si>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</si>
  <si>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</si>
  <si>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</si>
  <si>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</si>
  <si>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</si>
  <si>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</si>
  <si>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</si>
  <si>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</si>
  <si>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</si>
  <si>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</si>
  <si>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</si>
  <si>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</si>
  <si>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</si>
  <si>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</si>
  <si>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</si>
  <si>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</si>
  <si>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</si>
  <si>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</si>
  <si>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</si>
  <si>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</si>
  <si>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</si>
  <si>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</si>
  <si>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</si>
  <si>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</si>
  <si>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</si>
  <si>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</si>
  <si>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</si>
  <si>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</si>
  <si>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</si>
  <si>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</si>
  <si>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</si>
  <si>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</si>
  <si>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</si>
  <si>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</si>
  <si>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</si>
  <si>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</si>
  <si>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</si>
  <si>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</si>
  <si>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</si>
  <si>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</si>
  <si>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</si>
  <si>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</si>
  <si>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</si>
  <si>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</si>
  <si>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</si>
  <si>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</si>
  <si>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</si>
  <si>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</si>
  <si>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</si>
  <si>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</si>
  <si>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</si>
  <si>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</si>
  <si>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</si>
  <si>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</si>
  <si>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</si>
  <si>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</si>
  <si>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</si>
  <si>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</si>
  <si>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</si>
  <si>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</si>
  <si>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</si>
  <si>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</si>
  <si>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</si>
  <si>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</si>
  <si>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</si>
  <si>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</si>
  <si>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</si>
  <si>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</si>
  <si>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</si>
  <si>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</si>
  <si>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</si>
  <si>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</si>
  <si>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</si>
  <si>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</si>
  <si>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</si>
  <si>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</si>
  <si>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</si>
  <si>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</si>
  <si>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</si>
  <si>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</si>
  <si>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</si>
  <si>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</si>
  <si>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</si>
  <si>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</si>
  <si>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</si>
  <si>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</si>
  <si>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</si>
  <si>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</si>
  <si>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</si>
  <si>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</si>
  <si>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</si>
  <si>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</si>
  <si>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</si>
  <si>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</si>
  <si>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</si>
  <si>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</si>
  <si>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</si>
  <si>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</si>
  <si>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</si>
  <si>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</si>
  <si>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</si>
  <si>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</si>
  <si>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</si>
  <si>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</si>
  <si>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</si>
  <si>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</si>
  <si>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</si>
  <si>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</si>
  <si>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</si>
  <si>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</si>
  <si>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</si>
  <si>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</si>
  <si>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</si>
  <si>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</si>
  <si>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</si>
  <si>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</si>
  <si>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</si>
  <si>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</si>
  <si>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</si>
  <si>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</si>
  <si>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</si>
  <si>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</si>
  <si>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</si>
  <si>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</si>
  <si>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</si>
  <si>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</si>
  <si>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</si>
  <si>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</si>
  <si>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</si>
  <si>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</si>
  <si>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</si>
  <si>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</si>
  <si>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</si>
  <si>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</si>
  <si>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</si>
  <si>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</si>
  <si>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</si>
  <si>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</si>
  <si>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</si>
  <si>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</si>
  <si>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</si>
  <si>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</si>
  <si>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</si>
  <si>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</si>
  <si>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</si>
  <si>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</si>
  <si>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</si>
  <si>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</si>
  <si>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</si>
  <si>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</si>
  <si>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</si>
  <si>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</si>
  <si>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</si>
  <si>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</si>
  <si>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</si>
  <si>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</si>
  <si>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</si>
  <si>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</si>
  <si>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</si>
  <si>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</si>
  <si>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</si>
  <si>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</si>
  <si>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</si>
  <si>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</si>
  <si>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</si>
  <si>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</si>
  <si>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</si>
  <si>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</si>
  <si>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</si>
  <si>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</si>
  <si>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</si>
  <si>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</si>
  <si>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</si>
  <si>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</si>
  <si>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</si>
  <si>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</si>
  <si>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</si>
  <si>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</si>
  <si>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</si>
  <si>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</si>
  <si>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</si>
  <si>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</si>
  <si>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</si>
  <si>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</si>
  <si>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</si>
  <si>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</si>
  <si>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</si>
  <si>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</si>
  <si>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</si>
  <si>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</si>
  <si>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</si>
  <si>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</si>
  <si>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</si>
  <si>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</si>
  <si>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</si>
  <si>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</si>
  <si>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</si>
  <si>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</si>
  <si>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</si>
  <si>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</si>
  <si>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</si>
  <si>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</si>
  <si>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</si>
  <si>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</si>
  <si>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</si>
  <si>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</si>
  <si>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</si>
  <si>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</si>
  <si>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</si>
  <si>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</si>
  <si>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</si>
  <si>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</si>
  <si>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</si>
  <si>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</si>
  <si>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</si>
  <si>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</si>
  <si>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</si>
  <si>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</si>
  <si>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</si>
  <si>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</si>
  <si>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</si>
  <si>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</si>
  <si>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</si>
  <si>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</si>
  <si>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</si>
  <si>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</si>
  <si>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</si>
  <si>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</si>
  <si>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</si>
  <si>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</si>
  <si>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</si>
  <si>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</si>
  <si>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</si>
  <si>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</si>
  <si>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</si>
  <si>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</si>
  <si>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</si>
  <si>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</si>
  <si>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</si>
  <si>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</si>
  <si>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</si>
  <si>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</si>
  <si>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</si>
  <si>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</si>
  <si>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</si>
  <si>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</si>
  <si>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</si>
  <si>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</si>
  <si>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</si>
  <si>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</si>
  <si>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</si>
  <si>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</si>
  <si>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</si>
  <si>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</si>
  <si>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</si>
  <si>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</si>
  <si>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</si>
  <si>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</si>
  <si>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</si>
  <si>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</si>
  <si>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</si>
  <si>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</si>
  <si>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</si>
  <si>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</si>
  <si>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</si>
  <si>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</si>
  <si>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</si>
  <si>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</si>
  <si>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</si>
  <si>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</si>
  <si>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</si>
  <si>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</si>
  <si>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</si>
  <si>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</si>
  <si>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</si>
  <si>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</si>
  <si>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</si>
  <si>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</si>
  <si>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</si>
  <si>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</si>
  <si>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</si>
  <si>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</si>
  <si>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</si>
  <si>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</si>
  <si>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</si>
  <si>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</si>
  <si>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</si>
  <si>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</si>
  <si>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</si>
  <si>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</si>
  <si>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</si>
  <si>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</si>
  <si>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</si>
  <si>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</si>
  <si>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</si>
  <si>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</si>
  <si>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</si>
  <si>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</si>
  <si>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</si>
  <si>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</si>
  <si>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</si>
  <si>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</si>
  <si>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</si>
  <si>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</si>
  <si>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</si>
  <si>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</si>
  <si>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</si>
  <si>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</si>
  <si>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</si>
  <si>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</si>
  <si>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</si>
  <si>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</si>
  <si>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</si>
  <si>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</si>
  <si>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</si>
  <si>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</si>
  <si>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</si>
  <si>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</si>
  <si>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</si>
  <si>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</si>
  <si>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</si>
  <si>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</si>
  <si>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</si>
  <si>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</si>
  <si>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</si>
  <si>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</si>
  <si>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</si>
  <si>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</si>
  <si>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</si>
  <si>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</si>
  <si>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</si>
  <si>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</si>
  <si>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</si>
  <si>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</si>
  <si>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</si>
  <si>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</si>
  <si>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</si>
  <si>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</si>
  <si>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</si>
  <si>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</si>
  <si>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</si>
  <si>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</si>
  <si>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</si>
  <si>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</si>
  <si>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</si>
  <si>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</si>
  <si>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</si>
  <si>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</si>
  <si>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</si>
  <si>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</si>
  <si>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</si>
  <si>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</si>
  <si>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</si>
  <si>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</si>
  <si>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</si>
  <si>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</si>
  <si>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</si>
  <si>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</si>
  <si>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</si>
  <si>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</si>
  <si>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</si>
  <si>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</si>
  <si>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</si>
  <si>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</si>
  <si>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</si>
  <si>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</si>
  <si>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</si>
  <si>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</si>
  <si>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</si>
  <si>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</si>
  <si>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</si>
  <si>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</si>
  <si>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</si>
  <si>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</si>
  <si>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</si>
  <si>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</si>
  <si>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</si>
  <si>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</si>
  <si>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</si>
  <si>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</si>
  <si>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</si>
  <si>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</si>
  <si>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</si>
  <si>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</si>
  <si>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</si>
  <si>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</si>
  <si>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</si>
  <si>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</si>
  <si>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</si>
  <si>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</si>
  <si>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</si>
  <si>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</si>
  <si>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</si>
  <si>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</si>
  <si>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</si>
  <si>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</si>
  <si>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</si>
  <si>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</si>
  <si>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</si>
  <si>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</si>
  <si>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</si>
  <si>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</si>
  <si>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</si>
  <si>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</si>
  <si>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</si>
  <si>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</si>
  <si>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</si>
  <si>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</si>
  <si>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</si>
  <si>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</si>
  <si>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</si>
  <si>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</si>
  <si>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</si>
  <si>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</si>
  <si>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</si>
  <si>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</si>
  <si>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</si>
  <si>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</si>
  <si>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</si>
  <si>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</si>
  <si>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</si>
  <si>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</si>
  <si>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</si>
  <si>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</si>
  <si>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</si>
  <si>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</si>
  <si>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</si>
  <si>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</si>
  <si>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</si>
  <si>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</si>
  <si>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</si>
  <si>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</si>
  <si>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</si>
  <si>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</si>
  <si>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</si>
  <si>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</si>
  <si>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</si>
  <si>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</si>
  <si>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</si>
  <si>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</si>
  <si>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</si>
  <si>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</si>
  <si>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</si>
  <si>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</si>
  <si>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</si>
  <si>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</si>
  <si>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</si>
  <si>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</si>
  <si>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</si>
  <si>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</si>
  <si>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</si>
  <si>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</si>
  <si>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</si>
  <si>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</si>
  <si>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</si>
  <si>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</si>
  <si>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</si>
  <si>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</si>
  <si>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</si>
  <si>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</si>
  <si>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</si>
  <si>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</si>
  <si>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</si>
  <si>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</si>
  <si>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</si>
  <si>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</si>
  <si>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</si>
  <si>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</si>
  <si>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</si>
  <si>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</si>
  <si>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</si>
  <si>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</si>
  <si>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</si>
  <si>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</si>
  <si>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</si>
  <si>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</si>
  <si>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</si>
  <si>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</si>
  <si>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</si>
  <si>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</si>
  <si>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</si>
  <si>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</si>
  <si>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</si>
  <si>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</si>
  <si>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</si>
  <si>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</si>
  <si>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</si>
  <si>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</si>
  <si>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</si>
  <si>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</si>
  <si>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</si>
  <si>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</si>
  <si>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</si>
  <si>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</si>
  <si>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</si>
  <si>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</si>
  <si>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</si>
  <si>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</si>
  <si>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</si>
  <si>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</si>
  <si>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</si>
  <si>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</si>
  <si>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</si>
  <si>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</si>
  <si>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</si>
  <si>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</si>
  <si>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</si>
  <si>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</si>
  <si>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</si>
  <si>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</si>
  <si>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</si>
  <si>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</si>
  <si>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</si>
  <si>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</si>
  <si>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</si>
  <si>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</si>
  <si>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</si>
  <si>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</si>
  <si>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</si>
  <si>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</si>
  <si>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</si>
  <si>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</si>
  <si>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</si>
  <si>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</si>
  <si>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</si>
  <si>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</si>
  <si>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</si>
  <si>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</si>
  <si>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</si>
  <si>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</si>
  <si>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</si>
  <si>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</si>
  <si>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</si>
  <si>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</si>
  <si>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</si>
  <si>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</si>
  <si>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</si>
  <si>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</si>
  <si>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</si>
  <si>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</si>
  <si>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</si>
  <si>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</si>
  <si>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</si>
  <si>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</si>
  <si>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</si>
  <si>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</si>
  <si>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</si>
  <si>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</si>
  <si>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</si>
  <si>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</si>
  <si>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</si>
  <si>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</si>
  <si>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</si>
  <si>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</si>
  <si>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</si>
  <si>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</si>
  <si>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</si>
  <si>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</si>
  <si>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</si>
  <si>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</si>
  <si>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</si>
  <si>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</si>
  <si>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</si>
  <si>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</si>
  <si>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</si>
  <si>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</si>
  <si>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</si>
  <si>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</si>
  <si>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</si>
  <si>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</si>
  <si>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</si>
  <si>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</si>
  <si>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</si>
  <si>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</si>
  <si>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</si>
  <si>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</si>
  <si>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</si>
  <si>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</si>
  <si>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</si>
  <si>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</si>
  <si>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</si>
  <si>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</si>
  <si>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</si>
  <si>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</si>
  <si>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</si>
  <si>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</si>
  <si>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</si>
  <si>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</si>
  <si>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</si>
  <si>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</si>
  <si>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</si>
  <si>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</si>
  <si>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</si>
  <si>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</si>
  <si>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</si>
  <si>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</si>
  <si>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</si>
  <si>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</si>
  <si>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</si>
  <si>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</si>
  <si>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</si>
  <si>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</si>
  <si>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</si>
  <si>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</si>
  <si>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</si>
  <si>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</si>
  <si>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</si>
  <si>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</si>
  <si>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</si>
  <si>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</si>
  <si>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</si>
  <si>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</si>
  <si>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</si>
  <si>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</si>
  <si>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</si>
  <si>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</si>
  <si>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</si>
  <si>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</si>
  <si>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</si>
  <si>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</si>
  <si>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</si>
  <si>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</si>
  <si>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</si>
  <si>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</si>
  <si>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</si>
  <si>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</si>
  <si>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</si>
  <si>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</si>
  <si>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</si>
  <si>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</si>
  <si>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</si>
  <si>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</si>
  <si>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</si>
  <si>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</si>
  <si>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</si>
  <si>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</si>
  <si>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</si>
  <si>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</si>
  <si>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</si>
  <si>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</si>
  <si>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</si>
  <si>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</si>
  <si>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</si>
  <si>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</si>
  <si>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</si>
  <si>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</si>
  <si>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</si>
  <si>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</si>
  <si>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</si>
  <si>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</si>
  <si>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</si>
  <si>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</si>
  <si>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</si>
  <si>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</si>
  <si>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</si>
  <si>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</si>
  <si>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</si>
  <si>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</si>
  <si>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</si>
  <si>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</si>
  <si>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</si>
  <si>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</si>
  <si>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</si>
  <si>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</si>
  <si>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</si>
  <si>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</si>
  <si>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</si>
  <si>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</si>
  <si>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</si>
  <si>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</si>
  <si>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</si>
  <si>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</si>
  <si>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</si>
  <si>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</si>
  <si>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</si>
  <si>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</si>
  <si>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</si>
  <si>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</si>
  <si>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</si>
  <si>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</si>
  <si>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</si>
  <si>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</si>
  <si>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</si>
  <si>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</si>
  <si>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</si>
  <si>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</si>
  <si>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</si>
  <si>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</si>
  <si>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</si>
  <si>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</si>
  <si>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</si>
  <si>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</si>
  <si>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</si>
  <si>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</si>
  <si>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</si>
  <si>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</si>
  <si>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</si>
  <si>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</si>
  <si>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</si>
  <si>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</si>
  <si>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</si>
  <si>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</si>
  <si>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</si>
  <si>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</si>
  <si>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</si>
  <si>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</si>
  <si>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</si>
  <si>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</si>
  <si>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</si>
  <si>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</si>
  <si>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</si>
  <si>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</si>
  <si>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</si>
  <si>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</si>
  <si>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</si>
  <si>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</si>
  <si>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</si>
  <si>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</si>
  <si>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</si>
  <si>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</si>
  <si>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</si>
  <si>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</si>
  <si>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</si>
  <si>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</si>
  <si>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</si>
  <si>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</si>
  <si>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</si>
  <si>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</si>
  <si>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</si>
  <si>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</si>
  <si>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</si>
  <si>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</si>
  <si>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</si>
  <si>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</si>
  <si>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</si>
  <si>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</si>
  <si>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</si>
  <si>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</si>
  <si>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</si>
  <si>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</si>
  <si>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</si>
  <si>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</si>
  <si>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</si>
  <si>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</si>
  <si>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</si>
  <si>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</si>
  <si>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</si>
  <si>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</si>
  <si>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</si>
  <si>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</si>
  <si>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</si>
  <si>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</si>
  <si>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</si>
  <si>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</si>
  <si>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</si>
  <si>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</si>
  <si>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</si>
  <si>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</si>
  <si>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</si>
  <si>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</si>
  <si>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</si>
  <si>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</si>
  <si>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</si>
  <si>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</si>
  <si>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</si>
  <si>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</si>
  <si>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</si>
  <si>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</si>
  <si>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</si>
  <si>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</si>
  <si>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</si>
  <si>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</si>
  <si>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</si>
  <si>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</si>
  <si>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</si>
  <si>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</si>
  <si>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</si>
  <si>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</si>
  <si>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</si>
  <si>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</si>
  <si>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</si>
  <si>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</si>
  <si>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</si>
  <si>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</si>
  <si>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</si>
  <si>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</si>
  <si>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</si>
  <si>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</si>
  <si>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</si>
  <si>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</si>
  <si>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</si>
  <si>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</si>
  <si>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</si>
  <si>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</si>
  <si>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</si>
  <si>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</si>
  <si>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</si>
  <si>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</si>
  <si>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</si>
  <si>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</si>
  <si>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</si>
  <si>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</si>
  <si>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</si>
  <si>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</si>
  <si>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</si>
  <si>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</si>
  <si>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</si>
  <si>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</si>
  <si>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</si>
  <si>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</si>
  <si>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</si>
  <si>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</si>
  <si>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</si>
  <si>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</si>
  <si>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</si>
  <si>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</si>
  <si>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</si>
  <si>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</si>
  <si>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</si>
  <si>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</si>
  <si>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</si>
  <si>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</si>
  <si>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</si>
  <si>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</si>
  <si>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</si>
  <si>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</si>
  <si>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</si>
  <si>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</si>
  <si>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</si>
  <si>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</si>
  <si>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</si>
  <si>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</si>
  <si>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</si>
  <si>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</si>
  <si>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</si>
  <si>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</si>
  <si>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</si>
  <si>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</si>
  <si>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</si>
  <si>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</si>
  <si>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</si>
  <si>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</si>
  <si>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</si>
  <si>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</si>
  <si>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</si>
  <si>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</si>
  <si>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</si>
  <si>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</si>
  <si>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</si>
  <si>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</si>
  <si>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</si>
  <si>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</si>
  <si>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</si>
  <si>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</si>
  <si>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</si>
  <si>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</si>
  <si>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</si>
  <si>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</si>
  <si>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</si>
  <si>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</si>
  <si>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</si>
  <si>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</si>
  <si>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</si>
  <si>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</si>
  <si>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</si>
  <si>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</si>
  <si>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</si>
  <si>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</si>
  <si>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</si>
  <si>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</si>
  <si>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</si>
  <si>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</si>
  <si>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</si>
  <si>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</si>
  <si>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</si>
  <si>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</si>
  <si>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</si>
  <si>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</si>
  <si>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</si>
  <si>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</si>
  <si>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</si>
  <si>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</si>
  <si>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</si>
  <si>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</si>
  <si>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</si>
  <si>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</si>
  <si>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</si>
  <si>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</si>
  <si>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</si>
  <si>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</si>
  <si>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</si>
  <si>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</si>
  <si>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</si>
  <si>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</si>
  <si>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</si>
  <si>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</si>
  <si>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</si>
  <si>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</si>
  <si>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</si>
  <si>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</si>
  <si>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</si>
  <si>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</si>
  <si>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</si>
  <si>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</si>
  <si>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</si>
  <si>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</si>
  <si>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</si>
  <si>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</si>
  <si>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</si>
  <si>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</si>
  <si>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</si>
  <si>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</si>
  <si>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</si>
  <si>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</si>
  <si>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</si>
  <si>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</si>
  <si>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</si>
  <si>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</si>
  <si>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</si>
  <si>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</si>
  <si>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</si>
  <si>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</si>
  <si>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</si>
  <si>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</si>
  <si>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</si>
  <si>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</si>
  <si>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</si>
  <si>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</si>
  <si>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</si>
  <si>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</si>
  <si>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</si>
  <si>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</si>
  <si>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</si>
  <si>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</si>
  <si>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</si>
  <si>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</si>
  <si>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</si>
  <si>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</si>
  <si>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</si>
  <si>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</si>
  <si>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</si>
  <si>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</si>
  <si>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</si>
  <si>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</si>
  <si>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</si>
  <si>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</si>
  <si>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</si>
  <si>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</si>
  <si>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</si>
  <si>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</si>
  <si>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</si>
  <si>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</si>
  <si>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</si>
  <si>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</si>
  <si>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</si>
  <si>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</si>
  <si>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</si>
  <si>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</si>
  <si>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</si>
  <si>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</si>
  <si>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</si>
  <si>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</si>
  <si>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</si>
  <si>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</si>
  <si>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</si>
  <si>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</si>
  <si>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</si>
  <si>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</si>
  <si>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</si>
  <si>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</si>
  <si>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</si>
  <si>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</si>
  <si>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</si>
  <si>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</si>
  <si>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</si>
  <si>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</si>
  <si>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</si>
  <si>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</si>
  <si>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</si>
  <si>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</si>
  <si>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</si>
  <si>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</si>
  <si>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</si>
  <si>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</si>
  <si>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</si>
  <si>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</si>
  <si>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</si>
  <si>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</si>
  <si>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</si>
  <si>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</si>
  <si>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</si>
  <si>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</si>
  <si>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</si>
  <si>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</si>
  <si>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</si>
  <si>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</si>
  <si>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</si>
  <si>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</si>
  <si>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</si>
  <si>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</si>
  <si>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</si>
  <si>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</si>
  <si>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</si>
  <si>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</si>
  <si>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</si>
  <si>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</si>
  <si>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</si>
  <si>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</si>
  <si>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</si>
  <si>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</si>
  <si>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</si>
  <si>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</si>
  <si>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</si>
  <si>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</si>
  <si>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</si>
  <si>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</si>
  <si>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</si>
  <si>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</si>
  <si>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</si>
  <si>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</si>
  <si>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</si>
  <si>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</si>
  <si>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</si>
  <si>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</si>
  <si>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</si>
  <si>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</si>
  <si>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</si>
  <si>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</si>
  <si>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</si>
  <si>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</si>
  <si>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</si>
  <si>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</si>
  <si>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</si>
  <si>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</si>
  <si>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</si>
  <si>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</si>
  <si>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</si>
  <si>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</si>
  <si>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</si>
  <si>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</si>
  <si>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</si>
  <si>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</si>
  <si>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</si>
  <si>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</si>
  <si>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</si>
  <si>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</si>
  <si>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</si>
  <si>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</si>
  <si>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</si>
  <si>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</si>
  <si>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</si>
  <si>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</si>
  <si>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</si>
  <si>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</si>
  <si>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</si>
  <si>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</si>
  <si>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</si>
  <si>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</si>
  <si>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</si>
  <si>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</si>
  <si>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</si>
  <si>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</si>
  <si>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</si>
  <si>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</si>
  <si>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</si>
  <si>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</si>
  <si>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</si>
  <si>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</si>
  <si>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</si>
  <si>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</si>
  <si>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</si>
  <si>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</si>
  <si>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</si>
  <si>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</si>
  <si>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</si>
  <si>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</si>
  <si>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</si>
  <si>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</si>
  <si>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</si>
  <si>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</si>
  <si>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</si>
  <si>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</si>
  <si>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</si>
  <si>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</si>
  <si>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</si>
  <si>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</si>
  <si>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</si>
  <si>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</si>
  <si>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</si>
  <si>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</si>
  <si>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</si>
  <si>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</si>
  <si>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</si>
  <si>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</si>
  <si>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</si>
  <si>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</si>
  <si>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</si>
  <si>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</si>
  <si>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</si>
  <si>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</si>
  <si>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</si>
  <si>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</si>
  <si>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</si>
  <si>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</si>
  <si>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</si>
  <si>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</si>
  <si>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</si>
  <si>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</si>
  <si>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</si>
  <si>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</si>
  <si>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</si>
  <si>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</si>
  <si>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</si>
  <si>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</si>
  <si>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</si>
  <si>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</si>
  <si>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</si>
  <si>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</si>
  <si>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</si>
  <si>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</si>
  <si>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</si>
  <si>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</si>
  <si>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</si>
  <si>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</si>
  <si>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</si>
  <si>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</si>
  <si>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</si>
  <si>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</si>
  <si>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</si>
  <si>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</si>
  <si>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</si>
  <si>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</si>
  <si>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</si>
  <si>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</si>
  <si>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</si>
  <si>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</si>
  <si>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</si>
  <si>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</si>
  <si>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</si>
  <si>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</si>
  <si>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</si>
  <si>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</si>
  <si>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</si>
  <si>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</si>
  <si>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</si>
  <si>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</si>
  <si>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</si>
  <si>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</si>
  <si>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</si>
  <si>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</si>
  <si>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</si>
  <si>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</si>
  <si>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</si>
  <si>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</si>
  <si>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</si>
  <si>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</si>
  <si>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</si>
  <si>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</si>
  <si>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</si>
  <si>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</si>
  <si>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</si>
  <si>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</si>
  <si>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</si>
  <si>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</si>
  <si>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</si>
  <si>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</si>
  <si>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</si>
  <si>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</si>
  <si>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</si>
  <si>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</si>
  <si>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</si>
  <si>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</si>
  <si>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</si>
  <si>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</si>
  <si>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</si>
  <si>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</si>
  <si>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</si>
  <si>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</si>
  <si>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</si>
  <si>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</si>
  <si>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</si>
  <si>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</si>
  <si>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</si>
  <si>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</si>
  <si>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</si>
  <si>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</si>
  <si>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</si>
  <si>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</si>
  <si>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</si>
  <si>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</si>
  <si>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</si>
  <si>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</si>
  <si>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</si>
  <si>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</si>
  <si>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</si>
  <si>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</si>
  <si>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</si>
  <si>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</si>
  <si>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</si>
  <si>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</si>
  <si>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</si>
  <si>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</si>
  <si>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</si>
  <si>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</si>
  <si>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</si>
  <si>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</si>
  <si>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</si>
  <si>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</si>
  <si>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</si>
  <si>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</si>
  <si>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</si>
  <si>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</si>
  <si>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</si>
  <si>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</si>
  <si>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</si>
  <si>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</si>
  <si>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</si>
  <si>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</si>
  <si>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</si>
  <si>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</si>
  <si>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</si>
  <si>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</si>
  <si>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</si>
  <si>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</si>
  <si>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</si>
  <si>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</si>
  <si>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</si>
  <si>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</si>
  <si>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</si>
  <si>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</si>
  <si>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</si>
  <si>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</si>
  <si>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</si>
  <si>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</si>
  <si>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</si>
  <si>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</si>
  <si>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</si>
  <si>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</si>
  <si>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</si>
  <si>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</si>
  <si>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</si>
  <si>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</si>
  <si>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</si>
  <si>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</si>
  <si>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</si>
  <si>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</si>
  <si>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</si>
  <si>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</si>
  <si>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</si>
  <si>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</si>
  <si>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</si>
  <si>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</si>
  <si>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</si>
  <si>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</si>
  <si>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</si>
  <si>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</si>
  <si>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</si>
  <si>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</si>
  <si>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</si>
  <si>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</si>
  <si>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</si>
  <si>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</si>
  <si>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</si>
  <si>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</si>
  <si>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</si>
  <si>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</si>
  <si>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</si>
  <si>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</si>
  <si>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</si>
  <si>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</si>
  <si>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</si>
  <si>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</si>
  <si>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</si>
  <si>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</si>
  <si>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</si>
  <si>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</si>
  <si>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</si>
  <si>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</si>
  <si>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</si>
  <si>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</si>
  <si>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</si>
  <si>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</si>
  <si>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</si>
  <si>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</si>
  <si>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</si>
  <si>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</si>
  <si>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</si>
  <si>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</si>
  <si>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</si>
  <si>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</si>
  <si>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</si>
  <si>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</si>
  <si>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</si>
  <si>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</si>
  <si>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</si>
  <si>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</si>
  <si>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</si>
  <si>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</si>
  <si>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</si>
  <si>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</si>
  <si>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</si>
  <si>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</si>
  <si>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</si>
  <si>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</si>
  <si>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</si>
  <si>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</si>
  <si>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</si>
  <si>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</si>
  <si>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</si>
  <si>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</si>
  <si>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</si>
  <si>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</si>
  <si>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</si>
  <si>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</si>
  <si>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</si>
  <si>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</si>
  <si>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</si>
  <si>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</si>
  <si>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</si>
  <si>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</si>
  <si>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</si>
  <si>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</si>
  <si>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</si>
  <si>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</si>
  <si>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</si>
  <si>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</si>
  <si>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</si>
  <si>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</si>
  <si>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</si>
  <si>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</si>
  <si>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</si>
  <si>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</si>
  <si>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</si>
  <si>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</si>
  <si>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</si>
  <si>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</si>
  <si>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</si>
  <si>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</si>
  <si>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</si>
  <si>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</si>
  <si>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</si>
  <si>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</si>
  <si>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</si>
  <si>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</si>
  <si>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</si>
  <si>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</si>
  <si>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</si>
  <si>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</si>
  <si>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</si>
  <si>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</si>
  <si>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</si>
  <si>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</si>
  <si>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</si>
  <si>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</si>
  <si>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</si>
  <si>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</si>
  <si>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</si>
  <si>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</si>
  <si>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</si>
  <si>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</si>
  <si>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</si>
  <si>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</si>
  <si>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</si>
  <si>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</si>
  <si>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</si>
  <si>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</si>
  <si>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</si>
  <si>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</si>
  <si>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</si>
  <si>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</si>
  <si>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</si>
  <si>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</si>
  <si>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</si>
  <si>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</si>
  <si>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</si>
  <si>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</si>
  <si>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</si>
  <si>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</si>
  <si>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</si>
  <si>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</si>
  <si>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</si>
  <si>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</si>
  <si>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</si>
  <si>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</si>
  <si>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</si>
  <si>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</si>
  <si>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</si>
  <si>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</si>
  <si>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</si>
  <si>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</si>
  <si>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</si>
  <si>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</si>
  <si>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</si>
  <si>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</si>
  <si>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</si>
  <si>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</si>
  <si>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</si>
  <si>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</si>
  <si>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</si>
  <si>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</si>
  <si>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</si>
  <si>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</si>
  <si>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</si>
  <si>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</si>
  <si>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</si>
  <si>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</si>
  <si>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</si>
  <si>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</si>
  <si>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</si>
  <si>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</si>
  <si>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</si>
  <si>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</si>
  <si>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</si>
  <si>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</si>
  <si>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</si>
  <si>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</si>
  <si>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</si>
  <si>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</si>
  <si>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</si>
  <si>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</si>
  <si>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</si>
  <si>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</si>
  <si>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</si>
  <si>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</si>
  <si>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</si>
  <si>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</si>
  <si>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</si>
  <si>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</si>
  <si>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</si>
  <si>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</si>
  <si>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</si>
  <si>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</si>
  <si>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</si>
  <si>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</si>
  <si>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</si>
  <si>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</si>
  <si>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</si>
  <si>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</si>
  <si>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</si>
  <si>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</si>
  <si>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</si>
  <si>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</si>
  <si>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</si>
  <si>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</si>
  <si>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</si>
  <si>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</si>
  <si>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</si>
  <si>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</si>
  <si>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</si>
  <si>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</si>
  <si>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</si>
  <si>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</si>
  <si>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</si>
  <si>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</si>
  <si>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</si>
  <si>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</si>
  <si>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</si>
  <si>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</si>
  <si>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</si>
  <si>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</si>
  <si>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</si>
  <si>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</si>
  <si>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</si>
  <si>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</si>
  <si>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</si>
  <si>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</si>
  <si>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</si>
  <si>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</si>
  <si>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</si>
  <si>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</si>
  <si>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</si>
  <si>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</si>
  <si>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</si>
  <si>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</si>
  <si>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</si>
  <si>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</si>
  <si>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</si>
  <si>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</si>
  <si>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</si>
  <si>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</si>
  <si>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</si>
  <si>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</si>
  <si>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</si>
  <si>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</si>
  <si>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</si>
  <si>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</si>
  <si>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</si>
  <si>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</si>
  <si>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</si>
  <si>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</si>
  <si>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</si>
  <si>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</si>
  <si>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</si>
  <si>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</si>
  <si>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</si>
  <si>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</si>
  <si>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</si>
  <si>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</si>
  <si>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</si>
  <si>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</si>
  <si>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</si>
  <si>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</si>
  <si>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</si>
  <si>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</si>
  <si>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</si>
  <si>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</si>
  <si>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</si>
  <si>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</si>
  <si>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</si>
  <si>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</si>
  <si>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</si>
  <si>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</si>
  <si>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</si>
  <si>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</si>
  <si>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</si>
  <si>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</si>
  <si>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</si>
  <si>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</si>
  <si>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</si>
  <si>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</si>
  <si>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</si>
  <si>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</si>
  <si>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</si>
  <si>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</si>
  <si>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</si>
  <si>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</si>
  <si>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</si>
  <si>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</si>
  <si>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</si>
  <si>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</si>
  <si>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</si>
  <si>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</si>
  <si>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</si>
  <si>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</si>
  <si>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</si>
  <si>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</si>
  <si>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</si>
  <si>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</si>
  <si>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</si>
  <si>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</si>
  <si>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</si>
  <si>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</si>
  <si>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</si>
  <si>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</si>
  <si>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</si>
  <si>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</si>
  <si>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</si>
  <si>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</si>
  <si>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</si>
  <si>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</si>
  <si>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</si>
  <si>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</si>
  <si>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</si>
  <si>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</si>
  <si>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</si>
  <si>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</si>
  <si>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</si>
  <si>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</si>
  <si>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</si>
  <si>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</si>
  <si>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</si>
  <si>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</si>
  <si>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</si>
  <si>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</si>
  <si>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</si>
  <si>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</si>
  <si>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</si>
  <si>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</si>
  <si>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</si>
  <si>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</si>
  <si>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</si>
  <si>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</si>
  <si>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</si>
  <si>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</si>
  <si>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</si>
  <si>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</si>
  <si>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</si>
  <si>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</si>
  <si>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</si>
  <si>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</si>
  <si>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</si>
  <si>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</si>
  <si>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</si>
  <si>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</si>
  <si>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</si>
  <si>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</si>
  <si>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</si>
  <si>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</si>
  <si>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</si>
  <si>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</si>
  <si>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</si>
  <si>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</si>
  <si>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</si>
  <si>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</si>
  <si>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</si>
  <si>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</si>
  <si>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</si>
  <si>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</si>
  <si>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</si>
  <si>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</si>
  <si>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</si>
  <si>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</si>
  <si>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</si>
  <si>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</si>
  <si>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</si>
  <si>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</si>
  <si>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</si>
  <si>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</si>
  <si>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</si>
  <si>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</si>
  <si>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</si>
  <si>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</si>
  <si>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</si>
  <si>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</si>
  <si>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</si>
  <si>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</si>
  <si>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</si>
  <si>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</si>
  <si>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</si>
  <si>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</si>
  <si>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</si>
  <si>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</si>
  <si>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</si>
  <si>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</si>
  <si>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</si>
  <si>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</si>
  <si>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</si>
  <si>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</si>
  <si>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</si>
  <si>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</si>
  <si>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</si>
  <si>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</si>
  <si>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</si>
  <si>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</si>
  <si>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</si>
  <si>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</si>
  <si>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</si>
  <si>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</si>
  <si>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</si>
  <si>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</si>
  <si>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</si>
  <si>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</si>
  <si>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</si>
  <si>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</si>
  <si>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</si>
  <si>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</si>
  <si>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</si>
  <si>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</si>
  <si>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</si>
  <si>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</si>
  <si>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</si>
  <si>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</si>
  <si>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</si>
  <si>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</si>
  <si>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</si>
  <si>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</si>
  <si>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</si>
  <si>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</si>
  <si>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</si>
  <si>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</si>
  <si>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</si>
  <si>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</si>
  <si>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</si>
  <si>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</si>
  <si>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</si>
  <si>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</si>
  <si>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</si>
  <si>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</si>
  <si>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</si>
  <si>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</si>
  <si>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</si>
  <si>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</si>
  <si>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</si>
  <si>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</si>
  <si>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</si>
  <si>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</si>
  <si>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</si>
  <si>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</si>
  <si>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</si>
  <si>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</si>
  <si>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</si>
  <si>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</si>
  <si>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</si>
  <si>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</si>
  <si>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</si>
  <si>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</si>
  <si>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</si>
  <si>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</si>
  <si>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</si>
  <si>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</si>
  <si>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</si>
  <si>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</si>
  <si>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</si>
  <si>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</si>
  <si>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</si>
  <si>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</si>
  <si>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</si>
  <si>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</si>
  <si>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</si>
  <si>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</si>
  <si>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</si>
  <si>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</si>
  <si>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</si>
  <si>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</si>
  <si>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</si>
  <si>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</si>
  <si>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</si>
  <si>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</si>
  <si>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</si>
  <si>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</si>
  <si>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</si>
  <si>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</si>
  <si>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</si>
  <si>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</si>
  <si>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</si>
  <si>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</si>
  <si>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</si>
  <si>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</si>
  <si>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</si>
  <si>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</si>
  <si>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</si>
  <si>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</si>
  <si>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</si>
  <si>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</si>
  <si>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</si>
  <si>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</si>
  <si>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</si>
  <si>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</si>
  <si>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</si>
  <si>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</si>
  <si>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</si>
  <si>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</si>
  <si>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</si>
  <si>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</si>
  <si>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</si>
  <si>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</si>
  <si>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</si>
  <si>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</si>
  <si>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</si>
  <si>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</si>
  <si>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</si>
  <si>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</si>
  <si>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</si>
  <si>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</si>
  <si>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</si>
  <si>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</si>
  <si>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</si>
  <si>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</si>
  <si>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</si>
  <si>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</si>
  <si>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</si>
  <si>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</si>
  <si>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</si>
  <si>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</si>
  <si>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</si>
  <si>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</si>
  <si>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</si>
  <si>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</si>
  <si>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</si>
  <si>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</si>
  <si>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</si>
  <si>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</si>
  <si>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</si>
  <si>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</si>
  <si>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</si>
  <si>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</si>
  <si>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</si>
  <si>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</si>
  <si>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</si>
  <si>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</si>
  <si>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</si>
  <si>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</si>
  <si>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</si>
  <si>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</si>
  <si>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</si>
  <si>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</si>
  <si>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</si>
  <si>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</si>
  <si>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</si>
  <si>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</si>
  <si>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</si>
  <si>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</si>
  <si>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</si>
  <si>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</si>
  <si>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</si>
  <si>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</si>
  <si>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</si>
  <si>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</si>
  <si>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</si>
  <si>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</si>
  <si>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</si>
  <si>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</si>
  <si>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</si>
  <si>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</si>
  <si>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</si>
  <si>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</si>
  <si>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</si>
  <si>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</si>
  <si>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</si>
  <si>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</si>
  <si>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</si>
  <si>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</si>
  <si>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</si>
  <si>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</si>
  <si>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</si>
  <si>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</si>
  <si>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</si>
  <si>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</si>
  <si>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</si>
  <si>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</si>
  <si>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</si>
  <si>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</si>
  <si>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</si>
  <si>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</si>
  <si>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</si>
  <si>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</si>
  <si>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</si>
  <si>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</si>
  <si>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</si>
  <si>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</si>
  <si>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</si>
  <si>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</si>
  <si>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</si>
  <si>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</si>
  <si>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</si>
  <si>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</si>
  <si>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</si>
  <si>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</si>
  <si>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</si>
  <si>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</si>
  <si>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</si>
  <si>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</si>
  <si>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</si>
  <si>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</si>
  <si>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</si>
  <si>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</si>
  <si>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</si>
  <si>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</si>
  <si>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</si>
  <si>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</si>
  <si>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</si>
  <si>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</si>
  <si>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</si>
  <si>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</si>
  <si>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</si>
  <si>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</si>
  <si>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</si>
  <si>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</si>
  <si>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</si>
  <si>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</si>
  <si>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</si>
  <si>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</si>
  <si>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</si>
  <si>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</si>
  <si>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</si>
  <si>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</si>
  <si>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</si>
  <si>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</si>
  <si>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</si>
  <si>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</si>
  <si>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</si>
  <si>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</si>
  <si>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</si>
  <si>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</si>
  <si>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</si>
  <si>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</si>
  <si>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</si>
  <si>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</si>
  <si>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</si>
  <si>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</si>
  <si>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</si>
  <si>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</si>
  <si>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</si>
  <si>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</si>
  <si>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</si>
  <si>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</si>
  <si>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</si>
  <si>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</si>
  <si>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</si>
  <si>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</si>
  <si>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</si>
  <si>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</si>
  <si>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</si>
  <si>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</si>
  <si>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</si>
  <si>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</si>
  <si>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</si>
  <si>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</si>
  <si>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</si>
  <si>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</si>
  <si>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</si>
  <si>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</si>
  <si>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</si>
  <si>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</si>
  <si>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</si>
  <si>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</si>
  <si>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</si>
  <si>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</si>
  <si>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</si>
  <si>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</si>
  <si>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</si>
  <si>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</si>
  <si>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</si>
  <si>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</si>
  <si>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</si>
  <si>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</si>
  <si>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</si>
  <si>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</si>
  <si>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</si>
  <si>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</si>
  <si>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</si>
  <si>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</si>
  <si>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</si>
  <si>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</si>
  <si>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</si>
  <si>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</si>
  <si>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</si>
  <si>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</si>
  <si>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</si>
  <si>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</si>
  <si>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</si>
  <si>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</si>
  <si>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</si>
  <si>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</si>
  <si>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</si>
  <si>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</si>
  <si>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</si>
  <si>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</si>
  <si>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</si>
  <si>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</si>
  <si>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</si>
  <si>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</si>
  <si>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</si>
  <si>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</si>
  <si>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</si>
  <si>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</si>
  <si>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</si>
  <si>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</si>
  <si>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</si>
  <si>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</si>
  <si>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</si>
  <si>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</si>
  <si>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</si>
  <si>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</si>
  <si>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</si>
  <si>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</si>
  <si>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</si>
  <si>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</si>
  <si>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</si>
  <si>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</si>
  <si>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</si>
  <si>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</si>
  <si>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</si>
  <si>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</si>
  <si>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</si>
  <si>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</si>
  <si>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</si>
  <si>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</si>
  <si>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</si>
  <si>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</si>
  <si>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</si>
  <si>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</si>
  <si>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</si>
  <si>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</si>
  <si>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</si>
  <si>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</si>
  <si>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</si>
  <si>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</si>
  <si>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</si>
  <si>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</si>
  <si>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</si>
  <si>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</si>
  <si>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</si>
  <si>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</si>
  <si>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</si>
  <si>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</si>
  <si>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</si>
  <si>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</si>
  <si>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</si>
  <si>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</si>
  <si>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</si>
  <si>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</si>
  <si>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</si>
  <si>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</si>
  <si>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</si>
  <si>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</si>
  <si>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</si>
  <si>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</si>
  <si>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</si>
  <si>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</si>
  <si>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</si>
  <si>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</si>
  <si>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</si>
  <si>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</si>
  <si>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</si>
  <si>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</si>
  <si>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</si>
  <si>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</si>
  <si>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</si>
  <si>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</si>
  <si>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</si>
  <si>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</si>
  <si>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</si>
  <si>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</si>
  <si>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</si>
  <si>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</si>
  <si>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</si>
  <si>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</si>
  <si>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</si>
  <si>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</si>
  <si>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</si>
  <si>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</si>
  <si>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</si>
  <si>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</si>
  <si>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</si>
  <si>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</si>
  <si>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</si>
  <si>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</si>
  <si>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</si>
  <si>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</si>
  <si>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</si>
  <si>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</si>
  <si>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</si>
  <si>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</si>
  <si>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</si>
  <si>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</si>
  <si>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</si>
  <si>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</si>
  <si>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</si>
  <si>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</si>
  <si>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</si>
  <si>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</si>
  <si>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</si>
  <si>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</si>
  <si>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</si>
  <si>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</si>
  <si>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</si>
  <si>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</si>
  <si>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</si>
  <si>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</si>
  <si>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</si>
  <si>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</si>
  <si>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</si>
  <si>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</si>
  <si>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</si>
  <si>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</si>
  <si>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</si>
  <si>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</si>
  <si>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</si>
  <si>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</si>
  <si>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</si>
  <si>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</si>
  <si>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</si>
  <si>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</si>
  <si>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</si>
  <si>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</si>
  <si>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</si>
  <si>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</si>
  <si>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</si>
  <si>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</si>
  <si>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</si>
  <si>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</si>
  <si>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</si>
  <si>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</si>
  <si>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</si>
  <si>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</si>
  <si>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</si>
  <si>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</si>
  <si>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</si>
  <si>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</si>
  <si>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</si>
  <si>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</si>
  <si>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</si>
  <si>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</si>
  <si>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</si>
  <si>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</si>
  <si>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</si>
  <si>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</si>
  <si>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</si>
  <si>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</si>
  <si>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</si>
  <si>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</si>
  <si>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</si>
  <si>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</si>
  <si>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</si>
  <si>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</si>
  <si>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</si>
  <si>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</si>
  <si>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</si>
  <si>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</si>
  <si>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</si>
  <si>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</si>
  <si>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</si>
  <si>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</si>
  <si>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</si>
  <si>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</si>
  <si>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</si>
  <si>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</si>
  <si>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</si>
  <si>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</si>
  <si>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</si>
  <si>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</si>
  <si>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</si>
  <si>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</si>
  <si>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</si>
  <si>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</si>
  <si>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</si>
  <si>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</si>
  <si>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</si>
  <si>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</si>
  <si>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</si>
  <si>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</si>
  <si>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</si>
  <si>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</si>
  <si>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</si>
  <si>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</si>
  <si>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</si>
  <si>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</si>
  <si>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</si>
  <si>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</si>
  <si>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</si>
  <si>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</si>
  <si>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</si>
  <si>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</si>
  <si>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</si>
  <si>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</si>
  <si>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</si>
  <si>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</si>
  <si>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</si>
  <si>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</si>
  <si>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</si>
  <si>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</si>
  <si>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</si>
  <si>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</si>
  <si>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</si>
  <si>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</si>
  <si>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</si>
  <si>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</si>
  <si>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</si>
  <si>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</si>
  <si>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</si>
  <si>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</si>
  <si>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</si>
  <si>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</si>
  <si>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</si>
  <si>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</si>
  <si>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</si>
  <si>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</si>
  <si>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</si>
  <si>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</si>
  <si>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</si>
  <si>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</si>
  <si>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</si>
  <si>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</si>
  <si>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</si>
  <si>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</si>
  <si>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</si>
  <si>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</si>
  <si>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</si>
  <si>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</si>
  <si>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</si>
  <si>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</si>
  <si>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</si>
  <si>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</si>
  <si>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</si>
  <si>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</si>
  <si>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</si>
  <si>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</si>
  <si>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</si>
  <si>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</si>
  <si>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</si>
  <si>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</si>
  <si>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</si>
  <si>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</si>
  <si>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</si>
  <si>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</si>
  <si>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</si>
  <si>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</si>
  <si>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</si>
  <si>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</si>
  <si>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</si>
  <si>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</si>
  <si>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</si>
  <si>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</si>
  <si>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</si>
  <si>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</si>
  <si>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</si>
  <si>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</si>
  <si>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</si>
  <si>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</si>
  <si>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</si>
  <si>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</si>
  <si>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</si>
  <si>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</si>
  <si>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</si>
  <si>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</si>
  <si>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</si>
  <si>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</si>
  <si>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</si>
  <si>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</si>
  <si>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</si>
  <si>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</si>
  <si>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</si>
  <si>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</si>
  <si>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</si>
  <si>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</si>
  <si>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</si>
  <si>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</si>
  <si>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</si>
  <si>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</si>
  <si>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</si>
  <si>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</si>
  <si>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</si>
  <si>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</si>
  <si>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</si>
  <si>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</si>
  <si>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</si>
  <si>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</si>
  <si>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</si>
  <si>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</si>
  <si>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</si>
  <si>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</si>
  <si>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</si>
  <si>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</si>
  <si>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</si>
  <si>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</si>
  <si>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</si>
  <si>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</si>
  <si>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</si>
  <si>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</si>
  <si>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</si>
  <si>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</si>
  <si>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</si>
  <si>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</si>
  <si>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</si>
  <si>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</si>
  <si>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</si>
  <si>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</si>
  <si>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</si>
  <si>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</si>
  <si>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</si>
  <si>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</si>
  <si>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</si>
  <si>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</si>
  <si>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</si>
  <si>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</si>
  <si>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</si>
  <si>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</si>
  <si>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</si>
  <si>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</si>
  <si>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</si>
  <si>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</si>
  <si>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</si>
  <si>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</si>
  <si>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</si>
  <si>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</si>
  <si>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</si>
  <si>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</si>
  <si>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</si>
  <si>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</si>
  <si>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</si>
  <si>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</si>
  <si>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</si>
  <si>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</si>
  <si>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</si>
  <si>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</si>
  <si>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</si>
  <si>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</si>
  <si>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</si>
  <si>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</si>
  <si>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</si>
  <si>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</si>
  <si>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</si>
  <si>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</si>
  <si>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</si>
  <si>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</si>
  <si>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</si>
  <si>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</si>
  <si>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</si>
  <si>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</si>
  <si>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</si>
  <si>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</si>
  <si>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</si>
  <si>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</si>
  <si>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</si>
  <si>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</si>
  <si>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</si>
  <si>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</si>
  <si>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</si>
  <si>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</si>
  <si>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</si>
  <si>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</si>
  <si>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</si>
  <si>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</si>
  <si>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</si>
  <si>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</si>
  <si>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</si>
  <si>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</si>
  <si>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</si>
  <si>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</si>
  <si>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</si>
  <si>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</si>
  <si>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</si>
  <si>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</si>
  <si>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</si>
  <si>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</si>
  <si>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</si>
  <si>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</si>
  <si>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</si>
  <si>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</si>
  <si>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</si>
  <si>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</si>
  <si>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</si>
  <si>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</si>
  <si>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</si>
  <si>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</si>
  <si>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</si>
  <si>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</si>
  <si>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</si>
  <si>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</si>
  <si>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</si>
  <si>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</si>
  <si>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</si>
  <si>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</si>
  <si>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</si>
  <si>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</si>
  <si>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</si>
  <si>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</si>
  <si>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</si>
  <si>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</si>
  <si>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</si>
  <si>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</si>
  <si>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</si>
  <si>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</si>
  <si>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</si>
  <si>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</si>
  <si>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</si>
  <si>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</si>
  <si>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</si>
  <si>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</si>
  <si>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</si>
  <si>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</si>
  <si>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</si>
  <si>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</si>
  <si>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</si>
  <si>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</si>
  <si>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</si>
  <si>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</si>
  <si>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</si>
  <si>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</si>
  <si>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</si>
  <si>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</si>
  <si>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</si>
  <si>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</si>
  <si>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</si>
  <si>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</si>
  <si>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</si>
  <si>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</si>
  <si>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</si>
  <si>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</si>
  <si>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</si>
  <si>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</si>
  <si>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</si>
  <si>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</si>
  <si>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</si>
  <si>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</si>
  <si>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</si>
  <si>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</si>
  <si>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</si>
  <si>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</si>
  <si>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</si>
  <si>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</si>
  <si>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</si>
  <si>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</si>
  <si>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</si>
  <si>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</si>
  <si>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</si>
  <si>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</si>
  <si>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</si>
  <si>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</si>
  <si>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</si>
  <si>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</si>
  <si>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</si>
  <si>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</si>
  <si>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</si>
  <si>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</si>
  <si>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</si>
  <si>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</si>
  <si>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</si>
  <si>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</si>
  <si>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</si>
  <si>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</si>
  <si>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</si>
  <si>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</si>
  <si>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</si>
  <si>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</si>
  <si>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</si>
  <si>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</si>
  <si>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</si>
  <si>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</si>
  <si>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</si>
  <si>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</si>
  <si>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</si>
  <si>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</si>
  <si>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</si>
  <si>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</si>
  <si>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</si>
  <si>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</si>
  <si>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</si>
  <si>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</si>
  <si>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</si>
  <si>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</si>
  <si>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</si>
  <si>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</si>
  <si>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</si>
  <si>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</si>
  <si>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</si>
  <si>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</si>
  <si>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</si>
  <si>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</si>
  <si>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</si>
  <si>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</si>
  <si>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</si>
  <si>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</si>
  <si>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</si>
  <si>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</si>
  <si>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</si>
  <si>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</si>
  <si>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</si>
  <si>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</si>
  <si>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</si>
  <si>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</si>
  <si>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</si>
  <si>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</si>
  <si>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</si>
  <si>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</si>
  <si>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</si>
  <si>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</si>
  <si>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</si>
  <si>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</si>
  <si>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</si>
  <si>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</si>
  <si>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</si>
  <si>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</si>
  <si>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</si>
  <si>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</si>
  <si>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</si>
  <si>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</si>
  <si>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</si>
  <si>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</si>
  <si>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</si>
  <si>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</si>
  <si>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</si>
  <si>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</si>
  <si>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</si>
  <si>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</si>
  <si>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</si>
  <si>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</si>
  <si>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</si>
  <si>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</si>
  <si>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</si>
  <si>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</si>
  <si>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</si>
  <si>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</si>
  <si>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</si>
  <si>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</si>
  <si>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</si>
  <si>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</si>
  <si>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</si>
  <si>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</si>
  <si>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</si>
  <si>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</si>
  <si>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</si>
  <si>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</si>
  <si>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</si>
  <si>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</si>
  <si>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</si>
  <si>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</si>
  <si>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</si>
  <si>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</si>
  <si>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</si>
  <si>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</si>
  <si>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</si>
  <si>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</si>
  <si>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</si>
  <si>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</si>
  <si>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</si>
  <si>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</si>
  <si>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</si>
  <si>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</si>
  <si>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</si>
  <si>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</si>
  <si>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</si>
  <si>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</si>
  <si>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</si>
  <si>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</si>
  <si>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</si>
  <si>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</si>
  <si>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</si>
  <si>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</si>
  <si>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</si>
  <si>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</si>
  <si>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</si>
  <si>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</si>
  <si>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</si>
  <si>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</si>
  <si>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</si>
  <si>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</si>
  <si>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</si>
  <si>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</si>
  <si>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</si>
  <si>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</si>
  <si>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</si>
  <si>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</si>
  <si>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</si>
  <si>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</si>
  <si>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</si>
  <si>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</si>
  <si>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</si>
  <si>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</si>
  <si>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</si>
  <si>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</si>
  <si>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</si>
  <si>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</si>
  <si>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</si>
  <si>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</si>
  <si>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</si>
  <si>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</si>
  <si>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</si>
  <si>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</si>
  <si>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</si>
  <si>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</si>
  <si>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</si>
  <si>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</si>
  <si>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</si>
  <si>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</si>
  <si>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</si>
  <si>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</si>
  <si>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</si>
  <si>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</si>
  <si>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</si>
  <si>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</si>
  <si>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</si>
  <si>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</si>
  <si>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</si>
  <si>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</si>
  <si>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</si>
  <si>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</si>
  <si>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</si>
  <si>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</si>
  <si>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</si>
  <si>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</si>
  <si>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</si>
  <si>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</si>
  <si>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</si>
  <si>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</si>
  <si>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</si>
  <si>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</si>
  <si>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</si>
  <si>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</si>
  <si>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</si>
  <si>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</si>
  <si>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</si>
  <si>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</si>
  <si>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</si>
  <si>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</si>
  <si>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</si>
  <si>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</si>
  <si>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</si>
  <si>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</si>
  <si>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</si>
  <si>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</si>
  <si>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</si>
  <si>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</si>
  <si>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</si>
  <si>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</si>
  <si>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</si>
  <si>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</si>
  <si>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</si>
  <si>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</si>
  <si>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</si>
  <si>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</si>
  <si>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</si>
  <si>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</si>
  <si>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</si>
  <si>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</si>
  <si>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</si>
  <si>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</si>
  <si>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</si>
  <si>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</si>
  <si>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</si>
  <si>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</si>
  <si>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</si>
  <si>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</si>
  <si>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</si>
  <si>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</si>
  <si>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</si>
  <si>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</si>
  <si>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</si>
  <si>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</si>
  <si>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</si>
  <si>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</si>
  <si>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</si>
  <si>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</si>
  <si>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</si>
  <si>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</si>
  <si>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</si>
  <si>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</si>
  <si>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</si>
  <si>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</si>
  <si>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</si>
  <si>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</si>
  <si>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</si>
  <si>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</si>
  <si>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</si>
  <si>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</si>
  <si>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</si>
  <si>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</si>
  <si>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</si>
  <si>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</si>
  <si>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</si>
  <si>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</si>
  <si>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</si>
  <si>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</si>
  <si>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</si>
  <si>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</si>
  <si>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</si>
  <si>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</si>
  <si>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</si>
  <si>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</si>
  <si>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</si>
  <si>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</si>
  <si>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</si>
  <si>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</si>
  <si>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</si>
  <si>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</si>
  <si>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</si>
  <si>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</si>
  <si>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</si>
  <si>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</si>
  <si>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</si>
  <si>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</si>
  <si>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</si>
  <si>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</si>
  <si>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</si>
  <si>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</si>
  <si>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</si>
  <si>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</si>
  <si>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</si>
  <si>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</si>
  <si>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</si>
  <si>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</si>
  <si>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</si>
  <si>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</si>
  <si>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</si>
  <si>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</si>
  <si>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</si>
  <si>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</si>
  <si>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</si>
  <si>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</si>
  <si>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</si>
  <si>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</si>
  <si>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</si>
  <si>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</si>
  <si>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</si>
  <si>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</si>
  <si>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</si>
  <si>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</si>
  <si>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</si>
  <si>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</si>
  <si>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</si>
  <si>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</si>
  <si>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</si>
  <si>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</si>
  <si>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</si>
  <si>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</si>
  <si>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</si>
  <si>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</si>
  <si>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</si>
  <si>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</si>
  <si>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</si>
  <si>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</si>
  <si>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</si>
  <si>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</si>
  <si>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</si>
  <si>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</si>
  <si>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</si>
  <si>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</si>
  <si>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</si>
  <si>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</si>
  <si>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</si>
  <si>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</si>
  <si>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</si>
  <si>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</si>
  <si>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</si>
  <si>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</si>
  <si>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</si>
  <si>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</si>
  <si>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</si>
  <si>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</si>
  <si>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</si>
  <si>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</si>
  <si>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</si>
  <si>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</si>
  <si>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</si>
  <si>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</si>
  <si>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</si>
  <si>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</si>
  <si>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</si>
  <si>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</si>
  <si>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</si>
  <si>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</si>
  <si>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</si>
  <si>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</si>
  <si>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</si>
  <si>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</si>
  <si>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</si>
  <si>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</si>
  <si>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</si>
  <si>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</si>
  <si>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</si>
  <si>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</si>
  <si>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</si>
  <si>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</si>
  <si>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</si>
  <si>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</si>
  <si>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</si>
  <si>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</si>
  <si>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</si>
  <si>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</si>
  <si>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</si>
  <si>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</si>
  <si>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</si>
  <si>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</si>
  <si>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</si>
  <si>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</si>
  <si>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</si>
  <si>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</si>
  <si>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</si>
  <si>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</si>
  <si>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</si>
  <si>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</si>
  <si>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</si>
  <si>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</si>
  <si>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</si>
  <si>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</si>
  <si>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</si>
  <si>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</si>
  <si>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</si>
  <si>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</si>
  <si>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</si>
  <si>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</si>
  <si>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</si>
  <si>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</si>
  <si>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</si>
  <si>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</si>
  <si>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</si>
  <si>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</si>
  <si>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</si>
  <si>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</si>
  <si>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</si>
  <si>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</si>
  <si>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</si>
  <si>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</si>
  <si>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</si>
  <si>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</si>
  <si>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</si>
  <si>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</si>
  <si>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</si>
  <si>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</si>
  <si>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</si>
  <si>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</si>
  <si>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</si>
  <si>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</si>
  <si>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</si>
  <si>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</si>
  <si>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</si>
  <si>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</si>
  <si>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</si>
  <si>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</si>
  <si>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</si>
  <si>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</si>
  <si>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</si>
  <si>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</si>
  <si>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</si>
  <si>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</si>
  <si>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</si>
  <si>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</si>
  <si>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</si>
  <si>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</si>
  <si>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</si>
  <si>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</si>
  <si>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</si>
  <si>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</si>
  <si>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</si>
  <si>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</si>
  <si>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</si>
  <si>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</si>
  <si>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</si>
  <si>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</si>
  <si>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</si>
  <si>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</si>
  <si>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</si>
  <si>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</si>
  <si>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</si>
  <si>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</si>
  <si>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</si>
  <si>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</si>
  <si>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</si>
  <si>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</si>
  <si>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</si>
  <si>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</si>
  <si>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</si>
  <si>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</si>
  <si>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</si>
  <si>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</si>
  <si>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</si>
  <si>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</si>
  <si>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</si>
  <si>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</si>
  <si>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</si>
  <si>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</si>
  <si>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</si>
  <si>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</si>
  <si>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</si>
  <si>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</si>
  <si>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</si>
  <si>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</si>
  <si>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</si>
  <si>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</si>
  <si>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</si>
  <si>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</si>
  <si>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</si>
  <si>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</si>
  <si>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</si>
  <si>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</si>
  <si>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</si>
  <si>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</si>
  <si>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</si>
  <si>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</si>
  <si>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</si>
  <si>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</si>
  <si>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</si>
  <si>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</si>
  <si>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</si>
  <si>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</si>
  <si>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</si>
  <si>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</si>
  <si>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</si>
  <si>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</si>
  <si>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</si>
  <si>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</si>
  <si>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</si>
  <si>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</si>
  <si>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</si>
  <si>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</si>
  <si>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</si>
  <si>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</si>
  <si>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</si>
  <si>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</si>
  <si>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</si>
  <si>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</si>
  <si>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</si>
  <si>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</si>
  <si>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</si>
  <si>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</si>
  <si>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</si>
  <si>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</si>
  <si>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</si>
  <si>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</si>
  <si>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</si>
  <si>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</si>
  <si>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</si>
  <si>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</si>
  <si>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</si>
  <si>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</si>
  <si>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</si>
  <si>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</si>
  <si>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</si>
  <si>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</si>
  <si>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</si>
  <si>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</si>
  <si>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</si>
  <si>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</si>
  <si>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</si>
  <si>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</si>
  <si>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</si>
  <si>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</si>
  <si>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</si>
  <si>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</si>
  <si>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</si>
  <si>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</si>
  <si>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</si>
  <si>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</si>
  <si>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</si>
  <si>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</si>
  <si>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</si>
  <si>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</si>
  <si>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</si>
  <si>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</si>
  <si>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</si>
  <si>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</si>
  <si>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</si>
  <si>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</si>
  <si>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</si>
  <si>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</si>
  <si>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</si>
  <si>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</si>
  <si>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</si>
  <si>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</si>
  <si>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</si>
  <si>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</si>
  <si>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</si>
  <si>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</si>
  <si>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</si>
  <si>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</si>
  <si>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</si>
  <si>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</si>
  <si>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</si>
  <si>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</si>
  <si>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</si>
  <si>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</si>
  <si>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</si>
  <si>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</si>
  <si>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</si>
  <si>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</si>
  <si>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</si>
  <si>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</si>
  <si>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</si>
  <si>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</si>
  <si>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</si>
  <si>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</si>
  <si>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</si>
  <si>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</si>
  <si>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</si>
  <si>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</si>
  <si>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</si>
  <si>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</si>
  <si>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</si>
  <si>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</si>
  <si>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</si>
  <si>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</si>
  <si>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</si>
  <si>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</si>
  <si>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</si>
  <si>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</si>
  <si>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</si>
  <si>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</si>
  <si>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</si>
  <si>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</si>
  <si>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</si>
  <si>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</si>
  <si>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</si>
  <si>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</si>
  <si>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</si>
  <si>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</si>
  <si>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</si>
  <si>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</si>
  <si>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</si>
  <si>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</si>
  <si>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</si>
  <si>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</si>
  <si>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</si>
  <si>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</si>
  <si>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</si>
  <si>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</si>
  <si>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</si>
  <si>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</si>
  <si>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</si>
  <si>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</si>
  <si>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</si>
  <si>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</si>
  <si>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</si>
  <si>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</si>
  <si>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</si>
  <si>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</si>
  <si>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</si>
  <si>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</si>
  <si>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</si>
  <si>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</si>
  <si>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</si>
  <si>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</si>
  <si>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</si>
  <si>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</si>
  <si>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</si>
  <si>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</si>
  <si>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</si>
  <si>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</si>
  <si>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</si>
  <si>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</si>
  <si>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</si>
  <si>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</si>
  <si>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</si>
  <si>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</si>
  <si>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</si>
  <si>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</si>
  <si>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</si>
  <si>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</si>
  <si>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</si>
  <si>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</si>
  <si>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</si>
  <si>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</si>
  <si>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</si>
  <si>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</si>
  <si>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</si>
  <si>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</si>
  <si>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</si>
  <si>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</si>
  <si>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</si>
  <si>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</si>
  <si>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</si>
  <si>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</si>
  <si>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</si>
  <si>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</si>
  <si>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</si>
  <si>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</si>
  <si>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</si>
  <si>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</si>
  <si>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</si>
  <si>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</si>
  <si>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</si>
  <si>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</si>
  <si>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</si>
  <si>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</si>
  <si>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</si>
  <si>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</si>
  <si>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</si>
  <si>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</si>
  <si>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</si>
  <si>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</si>
  <si>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</si>
  <si>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</si>
  <si>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</si>
  <si>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</si>
  <si>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</si>
  <si>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</si>
  <si>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</si>
  <si>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</si>
  <si>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</si>
  <si>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</si>
  <si>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</si>
  <si>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</si>
  <si>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</si>
  <si>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</si>
  <si>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</si>
  <si>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</si>
  <si>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</si>
  <si>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</si>
  <si>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</si>
  <si>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</si>
  <si>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</si>
  <si>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</si>
  <si>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</si>
  <si>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</si>
  <si>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</si>
  <si>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</si>
  <si>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</si>
  <si>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</si>
  <si>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</si>
  <si>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</si>
  <si>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</si>
  <si>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</si>
  <si>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</si>
  <si>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</si>
  <si>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</si>
  <si>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</si>
  <si>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</si>
  <si>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</si>
  <si>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</si>
  <si>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</si>
  <si>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</si>
  <si>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</si>
  <si>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</si>
  <si>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</si>
  <si>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</si>
  <si>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</si>
  <si>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</si>
  <si>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</si>
  <si>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</si>
  <si>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</si>
  <si>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</si>
  <si>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</si>
  <si>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</si>
  <si>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</si>
  <si>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</si>
  <si>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</si>
  <si>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</si>
  <si>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</si>
  <si>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</si>
  <si>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</si>
  <si>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</si>
  <si>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</si>
  <si>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</si>
  <si>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</si>
  <si>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</si>
  <si>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</si>
  <si>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</si>
  <si>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</si>
  <si>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</si>
  <si>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</si>
  <si>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</si>
  <si>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</si>
  <si>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</si>
  <si>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</si>
  <si>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</si>
  <si>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</si>
  <si>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</si>
  <si>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</si>
  <si>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</si>
  <si>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</si>
  <si>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</si>
  <si>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</si>
  <si>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</si>
  <si>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</si>
  <si>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</si>
  <si>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</si>
  <si>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</si>
  <si>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</si>
  <si>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</si>
  <si>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</si>
  <si>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</si>
  <si>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</si>
  <si>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</si>
  <si>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</si>
  <si>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</si>
  <si>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</si>
  <si>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</si>
  <si>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</si>
  <si>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</si>
  <si>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</si>
  <si>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</si>
  <si>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</si>
  <si>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</si>
  <si>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</si>
  <si>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</si>
  <si>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</si>
  <si>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</si>
  <si>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</si>
  <si>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</si>
  <si>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</si>
  <si>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</si>
  <si>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</si>
  <si>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</si>
  <si>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</si>
  <si>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</si>
  <si>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</si>
  <si>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</si>
  <si>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</si>
  <si>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</si>
  <si>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</si>
  <si>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</si>
  <si>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</si>
  <si>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</si>
  <si>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</si>
  <si>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</si>
  <si>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</si>
  <si>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</si>
  <si>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</si>
  <si>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</si>
  <si>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</si>
  <si>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</si>
  <si>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</si>
  <si>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</si>
  <si>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</si>
  <si>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</si>
  <si>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</si>
  <si>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</si>
  <si>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</si>
  <si>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</si>
  <si>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</si>
  <si>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</si>
  <si>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</si>
  <si>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</si>
  <si>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</si>
  <si>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</si>
  <si>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</si>
  <si>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</si>
  <si>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</si>
  <si>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</si>
  <si>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</si>
  <si>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</si>
  <si>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</si>
  <si>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</si>
  <si>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</si>
  <si>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</si>
  <si>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</si>
  <si>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</si>
  <si>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</si>
  <si>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</si>
  <si>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</si>
  <si>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</si>
  <si>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</si>
  <si>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</si>
  <si>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</si>
  <si>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</si>
  <si>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</si>
  <si>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</si>
  <si>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</si>
  <si>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</si>
  <si>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</si>
  <si>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</si>
  <si>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</si>
  <si>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</si>
  <si>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</si>
  <si>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</si>
  <si>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</si>
  <si>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</si>
  <si>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</si>
  <si>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</si>
  <si>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</si>
  <si>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</si>
  <si>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</si>
  <si>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</si>
  <si>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</si>
  <si>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</si>
  <si>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</si>
  <si>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</si>
  <si>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</si>
  <si>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</si>
  <si>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</si>
  <si>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</si>
  <si>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</si>
  <si>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</si>
  <si>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</si>
  <si>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</si>
  <si>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</si>
  <si>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</si>
  <si>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</si>
  <si>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</si>
  <si>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</si>
  <si>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</si>
  <si>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</si>
  <si>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</si>
  <si>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</si>
  <si>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</si>
  <si>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</si>
  <si>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</si>
  <si>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</si>
  <si>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</si>
  <si>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</si>
  <si>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</si>
  <si>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</si>
  <si>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</si>
  <si>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</si>
  <si>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</si>
  <si>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</si>
  <si>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</si>
  <si>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</si>
  <si>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</si>
  <si>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</si>
  <si>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</si>
  <si>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</si>
  <si>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</si>
  <si>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</si>
  <si>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</si>
  <si>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</si>
  <si>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</si>
  <si>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</si>
  <si>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</si>
  <si>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</si>
  <si>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</si>
  <si>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</si>
  <si>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</si>
  <si>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</si>
  <si>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</si>
  <si>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</si>
  <si>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</si>
  <si>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</si>
  <si>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</si>
  <si>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</si>
  <si>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</si>
  <si>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</si>
  <si>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</si>
  <si>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</si>
  <si>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</si>
  <si>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</si>
  <si>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</si>
  <si>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</si>
  <si>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</si>
  <si>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</si>
  <si>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</si>
  <si>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</si>
  <si>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</si>
  <si>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</si>
  <si>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</si>
  <si>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</si>
  <si>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</si>
  <si>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</si>
  <si>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</si>
  <si>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</si>
  <si>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</si>
  <si>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</si>
  <si>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</si>
  <si>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</si>
  <si>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</si>
  <si>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</si>
  <si>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</si>
  <si>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</si>
  <si>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</si>
  <si>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</si>
  <si>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</si>
  <si>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</si>
  <si>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</si>
  <si>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</si>
  <si>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</si>
  <si>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</si>
  <si>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</si>
  <si>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</si>
  <si>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</si>
  <si>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</si>
  <si>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</si>
  <si>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</si>
  <si>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</si>
  <si>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</si>
  <si>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</si>
  <si>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</si>
  <si>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</si>
  <si>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</si>
  <si>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</si>
  <si>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</si>
  <si>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</si>
  <si>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</si>
  <si>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</si>
  <si>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</si>
  <si>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</si>
  <si>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</si>
  <si>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</si>
  <si>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</si>
  <si>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</si>
  <si>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</si>
  <si>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</si>
  <si>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</si>
  <si>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</si>
  <si>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</si>
  <si>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</si>
  <si>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</si>
  <si>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</si>
  <si>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</si>
  <si>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</si>
  <si>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</si>
  <si>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</si>
  <si>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</si>
  <si>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</si>
  <si>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</si>
  <si>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</si>
  <si>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</si>
  <si>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</si>
  <si>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</si>
  <si>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</si>
  <si>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</si>
  <si>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</si>
  <si>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</si>
  <si>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</si>
  <si>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</si>
  <si>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</si>
  <si>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</si>
  <si>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</si>
  <si>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</si>
  <si>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</si>
  <si>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</si>
  <si>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</si>
  <si>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</si>
  <si>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</si>
  <si>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</si>
  <si>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</si>
  <si>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</si>
  <si>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</si>
  <si>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</si>
  <si>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</si>
  <si>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</si>
  <si>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</si>
  <si>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</si>
  <si>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</si>
  <si>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</si>
  <si>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</si>
  <si>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</si>
  <si>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</si>
  <si>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</si>
  <si>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</si>
  <si>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</si>
  <si>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</si>
  <si>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</si>
  <si>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</si>
  <si>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</si>
  <si>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</si>
  <si>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</si>
  <si>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</si>
  <si>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</si>
  <si>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</si>
  <si>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</si>
  <si>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</si>
  <si>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</si>
  <si>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</si>
  <si>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</si>
  <si>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</si>
  <si>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</si>
  <si>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</si>
  <si>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</si>
  <si>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</si>
  <si>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</si>
  <si>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</si>
  <si>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</si>
  <si>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</si>
  <si>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</si>
  <si>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</si>
  <si>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</si>
  <si>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</si>
  <si>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</si>
  <si>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</si>
  <si>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</si>
  <si>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</si>
  <si>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</si>
  <si>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</si>
  <si>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</si>
  <si>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</si>
  <si>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</si>
  <si>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</si>
  <si>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</si>
  <si>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</si>
  <si>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</si>
  <si>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</si>
  <si>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</si>
  <si>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</si>
  <si>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</si>
  <si>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</si>
  <si>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</si>
  <si>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</si>
  <si>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</si>
  <si>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</si>
  <si>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</si>
  <si>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</si>
  <si>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</si>
  <si>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</si>
  <si>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</si>
  <si>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</si>
  <si>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</si>
  <si>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</si>
  <si>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</si>
  <si>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</si>
  <si>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</si>
  <si>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</si>
  <si>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</si>
  <si>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</si>
  <si>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</si>
  <si>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</si>
  <si>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</si>
  <si>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</si>
  <si>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</si>
  <si>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</si>
  <si>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</si>
  <si>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</si>
  <si>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</si>
  <si>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</si>
  <si>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</si>
  <si>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</si>
  <si>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</si>
  <si>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</si>
  <si>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</si>
  <si>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</si>
  <si>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</si>
  <si>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</si>
  <si>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</si>
  <si>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</si>
  <si>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</si>
  <si>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</si>
  <si>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</si>
  <si>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</si>
  <si>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</si>
  <si>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</si>
  <si>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</si>
  <si>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</si>
  <si>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</si>
  <si>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</si>
  <si>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</si>
  <si>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</si>
  <si>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</si>
  <si>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</si>
  <si>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</si>
  <si>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</si>
  <si>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</si>
  <si>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</si>
  <si>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</si>
  <si>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</si>
  <si>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</si>
  <si>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</si>
  <si>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</si>
  <si>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</si>
  <si>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</si>
  <si>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</si>
  <si>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</si>
  <si>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</si>
  <si>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</si>
  <si>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</si>
  <si>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</si>
  <si>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</si>
  <si>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</si>
  <si>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</si>
  <si>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</si>
  <si>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</si>
  <si>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</si>
  <si>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</si>
  <si>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</si>
  <si>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</si>
  <si>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</si>
  <si>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</si>
  <si>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</si>
  <si>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</si>
  <si>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</si>
  <si>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</si>
  <si>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</si>
  <si>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</si>
  <si>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</si>
  <si>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</si>
  <si>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</si>
  <si>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</si>
  <si>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</si>
  <si>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</si>
  <si>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</si>
  <si>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</si>
  <si>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</si>
  <si>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</si>
  <si>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</si>
  <si>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</si>
  <si>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</si>
  <si>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</si>
  <si>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</si>
  <si>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</si>
  <si>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</si>
  <si>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</si>
  <si>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</si>
  <si>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</si>
  <si>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</si>
  <si>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</si>
  <si>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</si>
  <si>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</si>
  <si>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</si>
  <si>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</si>
  <si>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</si>
  <si>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</si>
  <si>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</si>
  <si>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</si>
  <si>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</si>
  <si>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</si>
  <si>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</si>
  <si>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</si>
  <si>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</si>
  <si>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</si>
  <si>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</si>
  <si>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</si>
  <si>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</si>
  <si>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</si>
  <si>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</si>
  <si>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</si>
  <si>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</si>
  <si>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</si>
  <si>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</si>
  <si>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</si>
  <si>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</si>
  <si>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</si>
  <si>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</si>
  <si>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</si>
  <si>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</si>
  <si>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</si>
  <si>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</si>
  <si>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</si>
  <si>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</si>
  <si>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</si>
  <si>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</si>
  <si>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</si>
  <si>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</si>
  <si>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</si>
  <si>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</si>
  <si>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</si>
  <si>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</si>
  <si>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</si>
  <si>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</si>
  <si>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</si>
  <si>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</si>
  <si>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</si>
  <si>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</si>
  <si>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</si>
  <si>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</si>
  <si>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</si>
  <si>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</si>
  <si>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</si>
  <si>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</si>
  <si>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</si>
  <si>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</si>
  <si>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</si>
  <si>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</si>
  <si>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</si>
  <si>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</si>
  <si>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</si>
  <si>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</si>
  <si>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</si>
  <si>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</si>
  <si>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</si>
  <si>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</si>
  <si>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</si>
  <si>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</si>
  <si>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</si>
  <si>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</si>
  <si>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</si>
  <si>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</si>
  <si>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</si>
  <si>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</si>
  <si>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</si>
  <si>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</si>
  <si>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</si>
  <si>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</si>
  <si>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</si>
  <si>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</si>
  <si>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</si>
  <si>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</si>
  <si>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</si>
  <si>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</si>
  <si>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</si>
  <si>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</si>
  <si>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</si>
  <si>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</si>
  <si>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</si>
  <si>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</si>
  <si>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</si>
  <si>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</si>
  <si>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</si>
  <si>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</si>
  <si>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</si>
  <si>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</si>
  <si>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</si>
  <si>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</si>
  <si>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</si>
  <si>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</si>
  <si>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</si>
  <si>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</si>
  <si>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</si>
  <si>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</si>
  <si>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</si>
  <si>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</si>
  <si>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</si>
  <si>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</si>
  <si>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</si>
  <si>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</si>
  <si>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</si>
  <si>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</si>
  <si>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</si>
  <si>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</si>
  <si>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</si>
  <si>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</si>
  <si>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</si>
  <si>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</si>
  <si>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</si>
  <si>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</si>
  <si>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</si>
  <si>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</si>
  <si>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</si>
  <si>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</si>
  <si>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</si>
  <si>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</si>
  <si>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</si>
  <si>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</si>
  <si>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</si>
  <si>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</si>
  <si>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</si>
  <si>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</si>
  <si>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</si>
  <si>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</si>
  <si>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</si>
  <si>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</si>
  <si>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</si>
  <si>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</si>
  <si>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</si>
  <si>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</si>
  <si>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</si>
  <si>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</si>
  <si>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</si>
  <si>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</si>
  <si>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</si>
  <si>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</si>
  <si>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</si>
  <si>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</si>
  <si>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</si>
  <si>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</si>
  <si>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</si>
  <si>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</si>
  <si>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</si>
  <si>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</si>
  <si>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</si>
  <si>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</si>
  <si>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</si>
  <si>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</si>
  <si>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</si>
  <si>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</si>
  <si>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</si>
  <si>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</si>
  <si>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</si>
  <si>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</si>
  <si>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</si>
  <si>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</si>
  <si>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</si>
  <si>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</si>
  <si>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</si>
  <si>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</si>
  <si>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</si>
  <si>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</si>
  <si>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</si>
  <si>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</si>
  <si>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</si>
  <si>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</si>
  <si>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</si>
  <si>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</si>
  <si>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</si>
  <si>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</si>
  <si>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</si>
  <si>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</si>
  <si>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</si>
  <si>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</si>
  <si>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</si>
  <si>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</si>
  <si>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</si>
  <si>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</si>
  <si>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</si>
  <si>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</si>
  <si>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</si>
  <si>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</si>
  <si>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</si>
  <si>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</si>
  <si>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</si>
  <si>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</si>
  <si>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</si>
  <si>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</si>
  <si>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</si>
  <si>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</si>
  <si>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</si>
  <si>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</si>
  <si>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</si>
  <si>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</si>
  <si>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</si>
  <si>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</si>
  <si>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</si>
  <si>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</si>
  <si>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</si>
  <si>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</si>
  <si>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</si>
  <si>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</si>
  <si>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</si>
  <si>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</si>
  <si>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</si>
  <si>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</si>
  <si>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</si>
  <si>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</si>
  <si>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</si>
  <si>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</si>
  <si>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</si>
  <si>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</si>
  <si>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</si>
  <si>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</si>
  <si>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</si>
  <si>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</si>
  <si>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</si>
  <si>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</si>
  <si>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</si>
  <si>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</si>
  <si>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</si>
  <si>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</si>
  <si>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</si>
  <si>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</si>
  <si>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</si>
  <si>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</si>
  <si>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</si>
  <si>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</si>
  <si>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</si>
  <si>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</si>
  <si>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</si>
  <si>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</si>
  <si>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</si>
  <si>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</si>
  <si>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</si>
  <si>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</si>
  <si>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</si>
  <si>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</si>
  <si>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</si>
  <si>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</si>
  <si>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</si>
  <si>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</si>
  <si>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</si>
  <si>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</si>
  <si>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</si>
  <si>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</si>
  <si>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</si>
  <si>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</si>
  <si>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</si>
  <si>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</si>
  <si>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</si>
  <si>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</si>
  <si>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</si>
  <si>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</si>
  <si>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</si>
  <si>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</si>
  <si>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</si>
  <si>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</si>
  <si>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</si>
  <si>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</si>
  <si>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</si>
  <si>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</si>
  <si>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</si>
  <si>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</si>
  <si>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</si>
  <si>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</si>
  <si>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</si>
  <si>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</si>
  <si>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</si>
  <si>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</si>
  <si>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</si>
  <si>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</si>
  <si>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</si>
  <si>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</si>
  <si>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</si>
  <si>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</si>
  <si>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</si>
  <si>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</si>
  <si>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</si>
  <si>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</si>
  <si>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</si>
  <si>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</si>
  <si>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</si>
  <si>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</si>
  <si>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</si>
  <si>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</si>
  <si>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</si>
  <si>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</si>
  <si>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</si>
  <si>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</si>
  <si>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</si>
  <si>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</si>
  <si>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</si>
  <si>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</si>
  <si>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</si>
  <si>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</si>
  <si>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</si>
  <si>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</si>
  <si>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</si>
  <si>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</si>
  <si>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</si>
  <si>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</si>
  <si>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</si>
  <si>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</si>
  <si>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</si>
  <si>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</si>
  <si>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</si>
  <si>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</si>
  <si>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</si>
  <si>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</si>
  <si>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</si>
  <si>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</si>
  <si>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</si>
  <si>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</si>
  <si>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</si>
  <si>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</si>
  <si>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</si>
  <si>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</si>
  <si>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</si>
  <si>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</si>
  <si>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</si>
  <si>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</si>
  <si>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</si>
  <si>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</si>
  <si>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</si>
  <si>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</si>
  <si>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</si>
  <si>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</si>
  <si>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</si>
  <si>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</si>
  <si>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</si>
  <si>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</si>
  <si>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</si>
  <si>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</si>
  <si>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</si>
  <si>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</si>
  <si>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</si>
  <si>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</si>
  <si>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</si>
  <si>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</si>
  <si>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</si>
  <si>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</si>
  <si>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</si>
  <si>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</si>
  <si>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</si>
  <si>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</si>
  <si>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</si>
  <si>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</si>
  <si>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</si>
  <si>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</si>
  <si>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</si>
  <si>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</si>
  <si>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</si>
  <si>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</si>
  <si>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</si>
  <si>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</si>
  <si>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</si>
  <si>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</si>
  <si>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</si>
  <si>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</si>
  <si>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</si>
  <si>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</si>
  <si>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</si>
  <si>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</si>
  <si>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</si>
  <si>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</si>
  <si>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</si>
  <si>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</si>
  <si>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</si>
  <si>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</si>
  <si>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</si>
  <si>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</si>
  <si>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</si>
  <si>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</si>
  <si>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</si>
  <si>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</si>
  <si>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</si>
  <si>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</si>
  <si>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</si>
  <si>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</si>
  <si>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</si>
  <si>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</si>
  <si>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</si>
  <si>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</si>
  <si>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</si>
  <si>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</si>
  <si>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</si>
  <si>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</si>
  <si>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</si>
  <si>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</si>
  <si>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</si>
  <si>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</si>
  <si>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</si>
  <si>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</si>
  <si>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</si>
  <si>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</si>
  <si>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</si>
  <si>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</si>
  <si>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</si>
  <si>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</si>
  <si>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</si>
  <si>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</si>
  <si>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</si>
  <si>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</si>
  <si>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</si>
  <si>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</si>
  <si>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</si>
  <si>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</si>
  <si>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</si>
  <si>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</si>
  <si>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</si>
  <si>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</si>
  <si>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</si>
  <si>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</si>
  <si>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</si>
  <si>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</si>
  <si>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</si>
  <si>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</si>
  <si>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</si>
  <si>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</si>
  <si>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</si>
  <si>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</si>
  <si>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</si>
  <si>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</si>
  <si>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</si>
  <si>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</si>
  <si>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</si>
  <si>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</si>
  <si>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</si>
  <si>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</si>
  <si>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</si>
  <si>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</si>
  <si>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</si>
  <si>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</si>
  <si>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</si>
  <si>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</si>
  <si>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</si>
  <si>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</si>
  <si>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</si>
  <si>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</si>
  <si>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</si>
  <si>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</si>
  <si>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</si>
  <si>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</si>
  <si>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</si>
  <si>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</si>
  <si>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</si>
  <si>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</si>
  <si>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</si>
  <si>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</si>
  <si>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</si>
  <si>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</si>
  <si>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</si>
  <si>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</si>
  <si>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</si>
  <si>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</si>
  <si>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</si>
  <si>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</si>
  <si>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</si>
  <si>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</si>
  <si>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</si>
  <si>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</si>
  <si>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</si>
  <si>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</si>
  <si>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</si>
  <si>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</si>
  <si>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</si>
  <si>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</si>
  <si>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</si>
  <si>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</si>
  <si>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</si>
  <si>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</si>
  <si>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</si>
  <si>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</si>
  <si>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</si>
  <si>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</si>
  <si>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</si>
  <si>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</si>
  <si>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</si>
  <si>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</si>
  <si>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</si>
  <si>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</si>
  <si>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</si>
  <si>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</si>
  <si>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</si>
  <si>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</si>
  <si>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</si>
  <si>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</si>
  <si>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</si>
  <si>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</si>
  <si>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</si>
  <si>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</si>
  <si>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</si>
  <si>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</si>
  <si>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</si>
  <si>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</si>
  <si>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</si>
  <si>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</si>
  <si>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</si>
  <si>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</si>
  <si>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</si>
  <si>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</si>
  <si>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</si>
  <si>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</si>
  <si>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</si>
  <si>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</si>
  <si>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</si>
  <si>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</si>
  <si>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</si>
  <si>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</si>
  <si>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</si>
  <si>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</si>
  <si>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</si>
  <si>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</si>
  <si>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</si>
  <si>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</si>
  <si>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</si>
  <si>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</si>
  <si>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</si>
  <si>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</si>
  <si>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</si>
  <si>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</si>
  <si>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</si>
  <si>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</si>
  <si>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</si>
  <si>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</si>
  <si>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</si>
  <si>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</si>
  <si>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</si>
  <si>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</si>
  <si>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</si>
  <si>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</si>
  <si>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</si>
  <si>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</si>
  <si>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</si>
  <si>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</si>
  <si>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</si>
  <si>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</si>
  <si>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</si>
  <si>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</si>
  <si>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</si>
  <si>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</si>
  <si>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</si>
  <si>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</si>
  <si>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</si>
  <si>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</si>
  <si>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</si>
  <si>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</si>
  <si>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</si>
  <si>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</si>
  <si>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</si>
  <si>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</si>
  <si>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</si>
  <si>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</si>
  <si>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</si>
  <si>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</si>
  <si>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</si>
  <si>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</si>
  <si>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</si>
  <si>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</si>
  <si>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</si>
  <si>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</si>
  <si>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</si>
  <si>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</si>
  <si>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</si>
  <si>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</si>
  <si>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</si>
  <si>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</si>
  <si>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</si>
  <si>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</si>
  <si>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</si>
  <si>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</si>
  <si>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</si>
  <si>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</si>
  <si>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</si>
  <si>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</si>
  <si>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</si>
  <si>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</si>
  <si>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</si>
  <si>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</si>
  <si>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</si>
  <si>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</si>
  <si>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</si>
  <si>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</si>
  <si>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</si>
  <si>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</si>
  <si>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</si>
  <si>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</si>
  <si>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</si>
  <si>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</si>
  <si>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</si>
  <si>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</si>
  <si>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</si>
  <si>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</si>
  <si>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</si>
  <si>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</si>
  <si>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</si>
  <si>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</si>
  <si>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</si>
  <si>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</si>
  <si>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</si>
  <si>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</si>
  <si>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</si>
  <si>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</si>
  <si>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</si>
  <si>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</si>
  <si>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</si>
  <si>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</si>
  <si>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</si>
  <si>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</si>
  <si>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</si>
  <si>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</si>
  <si>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</si>
  <si>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</si>
  <si>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</si>
  <si>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</si>
  <si>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</si>
  <si>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</si>
  <si>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</si>
  <si>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</si>
  <si>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</si>
  <si>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</si>
  <si>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</si>
  <si>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</si>
  <si>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</si>
  <si>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</si>
  <si>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</si>
  <si>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</si>
  <si>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</si>
  <si>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</si>
  <si>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</si>
  <si>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</si>
  <si>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</si>
  <si>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</si>
  <si>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</si>
  <si>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</si>
  <si>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</si>
  <si>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</si>
  <si>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</si>
  <si>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</si>
  <si>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</si>
  <si>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</si>
  <si>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</si>
  <si>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</si>
  <si>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</si>
  <si>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</si>
  <si>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</si>
  <si>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</si>
  <si>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</si>
  <si>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</si>
  <si>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</si>
  <si>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</si>
  <si>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</si>
  <si>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</si>
  <si>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</si>
  <si>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</si>
  <si>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</si>
  <si>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</si>
  <si>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</si>
  <si>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</si>
  <si>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</si>
  <si>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</si>
  <si>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</si>
  <si>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</si>
  <si>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</si>
  <si>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</si>
  <si>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</si>
  <si>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</si>
  <si>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</si>
  <si>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</si>
  <si>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</si>
  <si>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</si>
  <si>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</si>
  <si>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</si>
  <si>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</si>
  <si>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</si>
  <si>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</si>
  <si>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</si>
  <si>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</si>
  <si>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</si>
  <si>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</si>
  <si>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</si>
  <si>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</si>
  <si>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</si>
  <si>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</si>
  <si>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</si>
  <si>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</si>
  <si>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</si>
  <si>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</si>
  <si>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</si>
  <si>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</si>
  <si>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</si>
  <si>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</si>
  <si>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</si>
  <si>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</si>
  <si>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</si>
  <si>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</si>
  <si>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</si>
  <si>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</si>
  <si>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</si>
  <si>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</si>
  <si>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</si>
  <si>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</si>
  <si>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</si>
  <si>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</si>
  <si>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</si>
  <si>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</si>
  <si>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</si>
  <si>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</si>
  <si>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</si>
  <si>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</si>
  <si>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</si>
  <si>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</si>
  <si>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</si>
  <si>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</si>
  <si>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</si>
  <si>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</si>
  <si>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</si>
  <si>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</si>
  <si>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</si>
  <si>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</si>
  <si>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</si>
  <si>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</si>
  <si>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</si>
  <si>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</si>
  <si>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</si>
  <si>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</si>
  <si>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</si>
  <si>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</si>
  <si>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</si>
  <si>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</si>
  <si>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</si>
  <si>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</si>
  <si>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</si>
  <si>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</si>
  <si>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</si>
  <si>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</si>
  <si>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</si>
  <si>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</si>
  <si>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</si>
  <si>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</si>
  <si>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</si>
  <si>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</si>
  <si>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</si>
  <si>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</si>
  <si>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</si>
  <si>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</si>
  <si>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</si>
  <si>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</si>
  <si>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</si>
  <si>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</si>
  <si>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</si>
  <si>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</si>
  <si>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</si>
  <si>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</si>
  <si>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</si>
  <si>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</si>
  <si>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</si>
  <si>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</si>
  <si>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</si>
  <si>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</si>
  <si>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</si>
  <si>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</si>
  <si>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</si>
  <si>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</si>
  <si>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</si>
  <si>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</si>
  <si>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</si>
  <si>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</si>
  <si>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</si>
  <si>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</si>
  <si>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</si>
  <si>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</si>
  <si>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</si>
  <si>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</si>
  <si>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</si>
  <si>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</si>
  <si>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</si>
  <si>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</si>
  <si>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</si>
  <si>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</si>
  <si>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</si>
  <si>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</si>
  <si>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</si>
  <si>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</si>
  <si>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</si>
  <si>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</si>
  <si>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</si>
  <si>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</si>
  <si>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</si>
  <si>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</si>
  <si>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</si>
  <si>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</si>
  <si>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</si>
  <si>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</si>
  <si>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</si>
  <si>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</si>
  <si>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</si>
  <si>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</si>
  <si>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</si>
  <si>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</si>
  <si>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</si>
  <si>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</si>
  <si>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</si>
  <si>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</si>
  <si>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</si>
  <si>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</si>
  <si>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</si>
  <si>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</si>
  <si>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</si>
  <si>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</si>
  <si>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</si>
  <si>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</si>
  <si>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</si>
  <si>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</si>
  <si>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</si>
  <si>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</si>
  <si>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</si>
  <si>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</si>
  <si>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</si>
  <si>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</si>
  <si>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</si>
  <si>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</si>
  <si>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</si>
  <si>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</si>
  <si>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</si>
  <si>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</si>
  <si>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</si>
  <si>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</si>
  <si>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</si>
  <si>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</si>
  <si>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</si>
  <si>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</si>
  <si>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</si>
  <si>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</si>
  <si>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</si>
  <si>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</si>
  <si>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</si>
  <si>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</si>
  <si>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</si>
  <si>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</si>
  <si>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</si>
  <si>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</si>
  <si>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</si>
  <si>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</si>
  <si>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</si>
  <si>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</si>
  <si>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</si>
  <si>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</si>
  <si>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</si>
  <si>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</si>
  <si>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</si>
  <si>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</si>
  <si>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</si>
  <si>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</si>
  <si>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</si>
  <si>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</si>
  <si>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</si>
  <si>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</si>
  <si>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</si>
  <si>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</si>
  <si>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</si>
  <si>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</si>
  <si>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</si>
  <si>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</si>
  <si>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</si>
  <si>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</si>
  <si>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</si>
  <si>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</si>
  <si>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</si>
  <si>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</si>
  <si>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</si>
  <si>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</si>
  <si>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</si>
  <si>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</si>
  <si>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</si>
  <si>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</si>
  <si>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</si>
  <si>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</si>
  <si>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</si>
  <si>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</si>
  <si>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</si>
  <si>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</si>
  <si>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</si>
  <si>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</si>
  <si>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</si>
  <si>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</si>
  <si>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</si>
  <si>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</si>
  <si>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</si>
  <si>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</si>
  <si>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</si>
  <si>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</si>
  <si>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</si>
  <si>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</si>
  <si>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</si>
  <si>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</si>
  <si>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</si>
  <si>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</si>
  <si>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</si>
  <si>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</si>
  <si>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</si>
  <si>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</si>
  <si>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</si>
  <si>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</si>
  <si>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</si>
  <si>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</si>
  <si>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</si>
  <si>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</si>
  <si>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</si>
  <si>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</si>
  <si>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</si>
  <si>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</si>
  <si>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</si>
  <si>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</si>
  <si>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</si>
  <si>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</si>
  <si>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</si>
  <si>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</si>
  <si>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</si>
  <si>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</si>
  <si>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</si>
  <si>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</si>
  <si>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</si>
  <si>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</si>
  <si>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</si>
  <si>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</si>
  <si>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</si>
  <si>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</si>
  <si>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</si>
  <si>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</si>
  <si>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</si>
  <si>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</si>
  <si>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</si>
  <si>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</si>
  <si>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</si>
  <si>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</si>
  <si>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</si>
  <si>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</si>
  <si>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</si>
  <si>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</si>
  <si>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</si>
  <si>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</si>
  <si>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</si>
  <si>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</si>
  <si>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</si>
  <si>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</si>
  <si>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</si>
  <si>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</si>
  <si>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</si>
  <si>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</si>
  <si>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</si>
  <si>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</si>
  <si>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</si>
  <si>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</si>
  <si>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</si>
  <si>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</si>
  <si>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</si>
  <si>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</si>
  <si>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</si>
  <si>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</si>
  <si>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</si>
  <si>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</si>
  <si>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</si>
  <si>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</si>
  <si>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</si>
  <si>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</si>
  <si>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</si>
  <si>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</si>
  <si>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</si>
  <si>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</si>
  <si>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</si>
  <si>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</si>
  <si>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</si>
  <si>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</si>
  <si>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</si>
  <si>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</si>
  <si>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</si>
  <si>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</si>
  <si>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</si>
  <si>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</si>
  <si>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</si>
  <si>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</si>
  <si>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</si>
  <si>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</si>
  <si>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</si>
  <si>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</si>
  <si>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</si>
  <si>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</si>
  <si>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</si>
  <si>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</si>
  <si>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</si>
  <si>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</si>
  <si>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</si>
  <si>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</si>
  <si>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</si>
  <si>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</si>
  <si>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</si>
  <si>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</si>
  <si>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</si>
  <si>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</si>
  <si>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</si>
  <si>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</si>
  <si>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</si>
  <si>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</si>
  <si>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</si>
  <si>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</si>
  <si>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</si>
  <si>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</si>
  <si>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</si>
  <si>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</si>
  <si>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</si>
  <si>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</si>
  <si>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</si>
  <si>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</si>
  <si>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</si>
  <si>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</si>
  <si>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</si>
  <si>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</si>
  <si>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</si>
  <si>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</si>
  <si>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</si>
  <si>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</si>
  <si>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</si>
  <si>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</si>
  <si>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</si>
  <si>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</si>
  <si>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</si>
  <si>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</si>
  <si>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</si>
  <si>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</si>
  <si>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</si>
  <si>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</si>
  <si>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</si>
  <si>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</si>
  <si>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</si>
  <si>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</si>
  <si>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</si>
  <si>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</si>
  <si>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</si>
  <si>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</si>
  <si>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</si>
  <si>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</si>
  <si>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</si>
  <si>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</si>
  <si>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</si>
  <si>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</si>
  <si>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</si>
  <si>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</si>
  <si>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</si>
  <si>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</si>
  <si>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</si>
  <si>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</si>
  <si>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</si>
  <si>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</si>
  <si>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</si>
  <si>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</si>
  <si>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</si>
  <si>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</si>
  <si>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</si>
  <si>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</si>
  <si>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</si>
  <si>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</si>
  <si>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</si>
  <si>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</si>
  <si>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</si>
  <si>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</si>
  <si>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</si>
  <si>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</si>
  <si>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</si>
  <si>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</si>
  <si>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</si>
  <si>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</si>
  <si>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</si>
  <si>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</si>
  <si>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</si>
  <si>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</si>
  <si>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</si>
  <si>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</si>
  <si>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</si>
  <si>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</si>
  <si>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</si>
  <si>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</si>
  <si>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</si>
  <si>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</si>
  <si>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</si>
  <si>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</si>
  <si>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</si>
  <si>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</si>
  <si>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</si>
  <si>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</si>
  <si>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</si>
  <si>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</si>
  <si>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</si>
  <si>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</si>
  <si>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</si>
  <si>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</si>
  <si>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</si>
  <si>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</si>
  <si>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</si>
  <si>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</si>
  <si>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</si>
  <si>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</si>
  <si>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</si>
  <si>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</si>
  <si>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</si>
  <si>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</si>
  <si>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</si>
  <si>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</si>
  <si>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</si>
  <si>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</si>
  <si>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</si>
  <si>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</si>
  <si>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</si>
  <si>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</si>
  <si>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</si>
  <si>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</si>
  <si>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</si>
  <si>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</si>
  <si>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</si>
  <si>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</si>
  <si>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</si>
  <si>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</si>
  <si>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</si>
  <si>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</si>
  <si>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</si>
  <si>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</si>
  <si>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</si>
  <si>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</si>
  <si>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</si>
  <si>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</si>
  <si>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</si>
  <si>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</si>
  <si>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</si>
  <si>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</si>
  <si>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</si>
  <si>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</si>
  <si>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</si>
  <si>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</si>
  <si>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</si>
  <si>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</si>
  <si>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</si>
  <si>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</si>
  <si>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</si>
  <si>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</si>
  <si>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</si>
  <si>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</si>
  <si>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</si>
  <si>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</si>
  <si>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</si>
  <si>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</si>
  <si>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</si>
  <si>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</si>
  <si>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</si>
  <si>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</si>
  <si>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</si>
  <si>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</si>
  <si>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</si>
  <si>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</si>
  <si>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</si>
  <si>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</si>
  <si>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</si>
  <si>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</si>
  <si>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</si>
  <si>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</si>
  <si>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</si>
  <si>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</si>
  <si>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</si>
  <si>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</si>
  <si>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</si>
  <si>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</si>
  <si>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</si>
  <si>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</si>
  <si>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</si>
  <si>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</si>
  <si>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</si>
  <si>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</si>
  <si>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</si>
  <si>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</si>
  <si>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</si>
  <si>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</si>
  <si>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</si>
  <si>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</si>
  <si>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</si>
  <si>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</si>
  <si>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</si>
  <si>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</si>
  <si>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</si>
  <si>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</si>
  <si>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</si>
  <si>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</si>
  <si>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</si>
  <si>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</si>
  <si>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</si>
  <si>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</si>
  <si>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</si>
  <si>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</si>
  <si>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</si>
  <si>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</si>
  <si>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</si>
  <si>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</si>
  <si>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</si>
  <si>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</si>
  <si>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</si>
  <si>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</si>
  <si>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</si>
  <si>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</si>
  <si>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</si>
  <si>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</si>
  <si>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</si>
  <si>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</si>
  <si>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</si>
  <si>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</si>
  <si>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</si>
  <si>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</si>
  <si>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</si>
  <si>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</si>
  <si>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</si>
  <si>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</si>
  <si>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</si>
  <si>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</si>
  <si>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</si>
  <si>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</si>
  <si>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</si>
  <si>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</si>
  <si>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</si>
  <si>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</si>
  <si>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</si>
  <si>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</si>
  <si>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</si>
  <si>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</si>
  <si>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</si>
  <si>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</si>
  <si>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</si>
  <si>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</si>
  <si>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</si>
  <si>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</si>
  <si>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</si>
  <si>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</si>
  <si>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</si>
  <si>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</si>
  <si>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</si>
  <si>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</si>
  <si>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</si>
  <si>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</si>
  <si>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</si>
  <si>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</si>
  <si>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</si>
  <si>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</si>
  <si>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</si>
  <si>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</si>
  <si>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</si>
  <si>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</si>
  <si>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</si>
  <si>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</si>
  <si>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</si>
  <si>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</si>
  <si>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</si>
  <si>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</si>
  <si>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</si>
  <si>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</si>
  <si>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</si>
  <si>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</si>
  <si>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</si>
  <si>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</si>
  <si>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</si>
  <si>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</si>
  <si>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</si>
  <si>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</si>
  <si>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</si>
  <si>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</si>
  <si>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</si>
  <si>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</si>
  <si>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</si>
  <si>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</si>
  <si>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</si>
  <si>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</si>
  <si>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</si>
  <si>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</si>
  <si>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</si>
  <si>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</si>
  <si>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</si>
  <si>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</si>
  <si>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</si>
  <si>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</si>
  <si>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</si>
  <si>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</si>
  <si>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</si>
  <si>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</si>
  <si>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</si>
  <si>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</si>
  <si>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</si>
  <si>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</si>
  <si>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</si>
  <si>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</si>
  <si>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</si>
  <si>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</si>
  <si>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</si>
  <si>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</si>
  <si>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</si>
  <si>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</si>
  <si>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</si>
  <si>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</si>
  <si>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</si>
  <si>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</si>
  <si>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</si>
  <si>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</si>
  <si>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</si>
  <si>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</si>
  <si>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</si>
  <si>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</si>
  <si>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</si>
  <si>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</si>
  <si>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</si>
  <si>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</si>
  <si>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</si>
  <si>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</si>
  <si>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</si>
  <si>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</si>
  <si>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</si>
  <si>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</si>
  <si>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</si>
  <si>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</si>
  <si>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</si>
  <si>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</si>
  <si>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</si>
  <si>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</si>
  <si>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</si>
  <si>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</si>
  <si>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</si>
  <si>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</si>
  <si>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</si>
  <si>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</si>
  <si>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</si>
  <si>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</si>
  <si>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</si>
  <si>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</si>
  <si>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</si>
  <si>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</si>
  <si>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</si>
  <si>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</si>
  <si>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</si>
  <si>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</si>
  <si>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</si>
  <si>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</si>
  <si>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</si>
  <si>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</si>
  <si>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</si>
  <si>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</si>
  <si>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</si>
  <si>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</si>
  <si>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</si>
  <si>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</si>
  <si>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</si>
  <si>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</si>
  <si>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</si>
  <si>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</si>
  <si>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</si>
  <si>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</si>
  <si>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</si>
  <si>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</si>
  <si>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</si>
  <si>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</si>
  <si>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</si>
  <si>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</si>
  <si>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</si>
  <si>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</si>
  <si>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</si>
  <si>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</si>
  <si>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</si>
  <si>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</si>
  <si>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</si>
  <si>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</si>
  <si>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</si>
  <si>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</si>
  <si>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</si>
  <si>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</si>
  <si>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</si>
  <si>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</si>
  <si>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</si>
  <si>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</si>
  <si>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</si>
  <si>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</si>
  <si>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</si>
  <si>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</si>
  <si>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</si>
  <si>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</si>
  <si>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</si>
  <si>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</si>
  <si>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</si>
  <si>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</si>
  <si>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</si>
  <si>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</si>
  <si>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</si>
  <si>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</si>
  <si>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</si>
  <si>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</si>
  <si>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</si>
  <si>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</si>
  <si>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</si>
  <si>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</si>
  <si>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</si>
  <si>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</si>
  <si>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</si>
  <si>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</si>
  <si>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</si>
  <si>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</si>
  <si>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</si>
  <si>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</si>
  <si>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</si>
  <si>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</si>
  <si>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</si>
  <si>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</si>
  <si>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</si>
  <si>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</si>
  <si>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</si>
  <si>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</si>
  <si>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</si>
  <si>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</si>
  <si>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</si>
  <si>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</si>
  <si>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</si>
  <si>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</si>
  <si>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</si>
  <si>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</si>
  <si>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</si>
  <si>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</si>
  <si>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</si>
  <si>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</si>
  <si>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</si>
  <si>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</si>
  <si>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</si>
  <si>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</si>
  <si>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</si>
  <si>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</si>
  <si>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</si>
  <si>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</si>
  <si>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</si>
  <si>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</si>
  <si>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</si>
  <si>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</si>
  <si>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</si>
  <si>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</si>
  <si>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</si>
  <si>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</si>
  <si>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</si>
  <si>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</si>
  <si>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</si>
  <si>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</si>
  <si>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</si>
  <si>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</si>
  <si>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</si>
  <si>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</si>
  <si>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</si>
  <si>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</si>
  <si>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</si>
  <si>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</si>
  <si>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</si>
  <si>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</si>
  <si>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</si>
  <si>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</si>
  <si>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</si>
  <si>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</si>
  <si>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</si>
  <si>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</si>
  <si>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</si>
  <si>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</si>
  <si>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</si>
  <si>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</si>
  <si>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</si>
  <si>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</si>
  <si>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</si>
  <si>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</si>
  <si>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</si>
  <si>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</si>
  <si>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</si>
  <si>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</si>
  <si>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</si>
  <si>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</si>
  <si>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</si>
  <si>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</si>
  <si>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</si>
  <si>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</si>
  <si>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</si>
  <si>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</si>
  <si>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</si>
  <si>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</si>
  <si>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</si>
  <si>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</si>
  <si>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</si>
  <si>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</si>
  <si>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</si>
  <si>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</si>
  <si>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</si>
  <si>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</si>
  <si>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</si>
  <si>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</si>
  <si>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</si>
  <si>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</si>
  <si>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</si>
  <si>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</si>
  <si>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</si>
  <si>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</si>
  <si>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</si>
  <si>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</si>
  <si>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</si>
  <si>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</si>
  <si>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</si>
  <si>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</si>
  <si>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</si>
  <si>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</si>
  <si>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</si>
  <si>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</si>
  <si>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</si>
  <si>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</si>
  <si>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</si>
  <si>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</si>
  <si>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</si>
  <si>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</si>
  <si>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</si>
  <si>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</si>
  <si>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</si>
  <si>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</si>
  <si>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</si>
  <si>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</si>
  <si>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</si>
  <si>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</si>
  <si>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</si>
  <si>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</si>
  <si>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</si>
  <si>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</si>
  <si>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</si>
  <si>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</si>
  <si>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</si>
  <si>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</si>
  <si>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</si>
  <si>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</si>
  <si>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</si>
  <si>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</si>
  <si>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</si>
  <si>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</si>
  <si>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</si>
  <si>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</si>
  <si>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</si>
  <si>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</si>
  <si>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</si>
  <si>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</si>
  <si>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</si>
  <si>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</si>
  <si>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</si>
  <si>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</si>
  <si>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</si>
  <si>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</si>
  <si>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</si>
  <si>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</si>
  <si>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</si>
  <si>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</si>
  <si>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</si>
  <si>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</si>
  <si>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</si>
  <si>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</si>
  <si>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</si>
  <si>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</si>
  <si>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</si>
  <si>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</si>
  <si>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</si>
  <si>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</si>
  <si>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</si>
  <si>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</si>
  <si>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</si>
  <si>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</si>
  <si>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</si>
  <si>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</si>
  <si>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</si>
  <si>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</si>
  <si>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</si>
  <si>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</si>
  <si>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</si>
  <si>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</si>
  <si>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</si>
  <si>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</si>
  <si>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</si>
  <si>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</si>
  <si>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</si>
  <si>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</si>
  <si>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</si>
  <si>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</si>
  <si>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</si>
  <si>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</si>
  <si>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</si>
  <si>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</si>
  <si>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</si>
  <si>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</si>
  <si>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</si>
  <si>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</si>
  <si>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</si>
  <si>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</si>
  <si>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</si>
  <si>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</si>
  <si>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</si>
  <si>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</si>
  <si>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</si>
  <si>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</si>
  <si>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</si>
  <si>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</si>
  <si>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</si>
  <si>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</si>
  <si>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</si>
  <si>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</si>
  <si>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</si>
  <si>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</si>
  <si>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</si>
  <si>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</si>
  <si>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</si>
  <si>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</si>
  <si>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</si>
  <si>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</si>
  <si>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</si>
  <si>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</si>
  <si>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</si>
  <si>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</si>
  <si>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</si>
  <si>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</si>
  <si>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</si>
  <si>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</si>
  <si>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</si>
  <si>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</si>
  <si>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</si>
  <si>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</si>
  <si>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</si>
  <si>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</si>
  <si>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</si>
  <si>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</si>
  <si>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</si>
  <si>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</si>
  <si>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</si>
  <si>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</si>
  <si>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</si>
  <si>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</si>
  <si>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</si>
  <si>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</si>
  <si>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</si>
  <si>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</si>
  <si>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</si>
  <si>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</si>
  <si>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</si>
  <si>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</si>
  <si>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</si>
  <si>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</si>
  <si>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</si>
  <si>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</si>
  <si>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</si>
  <si>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</si>
  <si>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</si>
  <si>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</si>
  <si>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</si>
  <si>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</si>
  <si>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</si>
  <si>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</si>
  <si>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</si>
  <si>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</si>
  <si>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</si>
  <si>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</si>
  <si>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</si>
  <si>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</si>
  <si>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</si>
  <si>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</si>
  <si>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</si>
  <si>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</si>
  <si>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</si>
  <si>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</si>
  <si>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</si>
  <si>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</si>
  <si>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</si>
  <si>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</si>
  <si>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</si>
  <si>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</si>
  <si>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</si>
  <si>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</si>
  <si>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</si>
  <si>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</si>
  <si>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</si>
  <si>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</si>
  <si>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</si>
  <si>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</si>
  <si>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</si>
  <si>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</si>
  <si>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</si>
  <si>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</si>
  <si>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</si>
  <si>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</si>
  <si>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</si>
  <si>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</si>
  <si>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</si>
  <si>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</si>
  <si>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</si>
  <si>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</si>
  <si>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</si>
  <si>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</si>
  <si>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</si>
  <si>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</si>
  <si>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</si>
  <si>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</si>
  <si>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</si>
  <si>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</si>
  <si>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</si>
  <si>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</si>
  <si>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</si>
  <si>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</si>
  <si>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</si>
  <si>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</si>
  <si>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</si>
  <si>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</si>
  <si>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</si>
  <si>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</si>
  <si>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</si>
  <si>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</si>
  <si>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</si>
  <si>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</si>
  <si>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</si>
  <si>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</si>
  <si>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</si>
  <si>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</si>
  <si>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</si>
  <si>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</si>
  <si>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</si>
  <si>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</si>
  <si>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</si>
  <si>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</si>
  <si>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</si>
  <si>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</si>
  <si>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</si>
  <si>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</si>
  <si>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</si>
  <si>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</si>
  <si>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</si>
  <si>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</si>
  <si>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</si>
  <si>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</si>
  <si>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</si>
  <si>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</si>
  <si>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</si>
  <si>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</si>
  <si>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</si>
  <si>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</si>
  <si>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</si>
  <si>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</si>
  <si>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</si>
  <si>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</si>
  <si>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</si>
  <si>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</si>
  <si>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</si>
  <si>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</si>
  <si>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</si>
  <si>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</si>
  <si>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</si>
  <si>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</si>
  <si>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</si>
  <si>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</si>
  <si>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</si>
  <si>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</si>
  <si>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</si>
  <si>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</si>
  <si>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</si>
  <si>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</si>
  <si>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</si>
  <si>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</si>
  <si>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</si>
  <si>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</si>
  <si>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</si>
  <si>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</si>
  <si>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</si>
  <si>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</si>
  <si>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</si>
  <si>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</si>
  <si>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</si>
  <si>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</si>
  <si>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</si>
  <si>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</si>
  <si>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</si>
  <si>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</si>
  <si>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</si>
  <si>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</si>
  <si>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</si>
  <si>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</si>
  <si>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</si>
  <si>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</si>
  <si>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</si>
  <si>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</si>
  <si>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</si>
  <si>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</si>
  <si>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</si>
  <si>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</si>
  <si>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</si>
  <si>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</si>
  <si>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</si>
  <si>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</si>
  <si>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</si>
  <si>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</si>
  <si>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</si>
  <si>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</si>
  <si>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</si>
  <si>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</si>
  <si>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</si>
  <si>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</si>
  <si>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</si>
  <si>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</si>
  <si>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</si>
  <si>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</si>
  <si>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</si>
  <si>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</si>
  <si>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</si>
  <si>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</si>
  <si>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</si>
  <si>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</si>
  <si>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</si>
  <si>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</si>
  <si>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</si>
  <si>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</si>
  <si>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</si>
  <si>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</si>
  <si>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</si>
  <si>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</si>
  <si>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</si>
  <si>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</si>
  <si>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</si>
  <si>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</si>
  <si>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</si>
  <si>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</si>
  <si>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</si>
  <si>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</si>
  <si>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</si>
  <si>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</si>
  <si>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</si>
  <si>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</si>
  <si>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</si>
  <si>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</si>
  <si>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</si>
  <si>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</si>
  <si>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</si>
  <si>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</si>
  <si>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</si>
  <si>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</si>
  <si>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</si>
  <si>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</si>
  <si>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</si>
  <si>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</si>
  <si>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</si>
  <si>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</si>
  <si>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</si>
  <si>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</si>
  <si>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</si>
  <si>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</si>
  <si>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</si>
  <si>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</si>
  <si>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</si>
  <si>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</si>
  <si>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</si>
  <si>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</si>
  <si>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</si>
  <si>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</si>
  <si>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</si>
  <si>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</si>
  <si>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</si>
  <si>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</si>
  <si>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</si>
  <si>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</si>
  <si>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</si>
  <si>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</si>
  <si>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</si>
  <si>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</si>
  <si>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</si>
  <si>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</si>
  <si>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</si>
  <si>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</si>
  <si>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</si>
  <si>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</si>
  <si>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</si>
  <si>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</si>
  <si>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</si>
  <si>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</si>
  <si>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</si>
  <si>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</si>
  <si>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</si>
  <si>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</si>
  <si>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</si>
  <si>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</si>
  <si>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</si>
  <si>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</si>
  <si>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</si>
  <si>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</si>
  <si>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</si>
  <si>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</si>
  <si>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</si>
  <si>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</si>
  <si>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</si>
  <si>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</si>
  <si>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</si>
  <si>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</si>
  <si>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</si>
  <si>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</si>
  <si>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</si>
  <si>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</si>
  <si>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</si>
  <si>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</si>
  <si>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</si>
  <si>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</si>
  <si>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</si>
  <si>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</si>
  <si>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</si>
  <si>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</si>
  <si>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</si>
  <si>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</si>
  <si>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</si>
  <si>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</si>
  <si>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</si>
  <si>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</si>
  <si>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</si>
  <si>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</si>
  <si>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</si>
  <si>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</si>
  <si>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</si>
  <si>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</si>
  <si>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</si>
  <si>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</si>
  <si>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</si>
  <si>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</si>
  <si>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</si>
  <si>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</si>
  <si>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</si>
  <si>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</si>
  <si>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</si>
  <si>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</si>
  <si>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</si>
  <si>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</si>
  <si>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</si>
  <si>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</si>
  <si>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</si>
  <si>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</si>
  <si>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</si>
  <si>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</si>
  <si>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</si>
  <si>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</si>
  <si>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</si>
  <si>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</si>
  <si>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</si>
  <si>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</si>
  <si>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</si>
  <si>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</si>
  <si>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</si>
  <si>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</si>
  <si>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</si>
  <si>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</si>
  <si>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</si>
  <si>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</si>
  <si>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</si>
  <si>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</si>
  <si>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</si>
  <si>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</si>
  <si>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</si>
  <si>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</si>
  <si>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</si>
  <si>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</si>
  <si>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</si>
  <si>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</si>
  <si>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</si>
  <si>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</si>
  <si>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</si>
  <si>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</si>
  <si>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</si>
  <si>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</si>
  <si>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</si>
  <si>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</si>
  <si>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</si>
  <si>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</si>
  <si>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</si>
  <si>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</si>
  <si>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</si>
  <si>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</si>
  <si>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</si>
  <si>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</si>
  <si>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</si>
  <si>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</si>
  <si>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</si>
  <si>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</si>
  <si>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</si>
  <si>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</si>
  <si>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</si>
  <si>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</si>
  <si>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</si>
  <si>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</si>
  <si>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</si>
  <si>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</si>
  <si>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</si>
  <si>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</si>
  <si>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</si>
  <si>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</si>
  <si>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</si>
  <si>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</si>
  <si>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</si>
  <si>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</si>
  <si>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</si>
  <si>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</si>
  <si>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</si>
  <si>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</si>
  <si>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</si>
  <si>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</si>
  <si>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</si>
  <si>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</si>
  <si>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</si>
  <si>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</si>
  <si>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</si>
  <si>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</si>
  <si>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</si>
  <si>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</si>
  <si>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</si>
  <si>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</si>
  <si>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</si>
  <si>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</si>
  <si>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</si>
  <si>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</si>
  <si>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</si>
  <si>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</si>
  <si>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</si>
  <si>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</si>
  <si>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</si>
  <si>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</si>
  <si>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</si>
  <si>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</si>
  <si>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</si>
  <si>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</si>
  <si>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</si>
  <si>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</si>
  <si>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</si>
  <si>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</si>
  <si>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</si>
  <si>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</si>
  <si>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</si>
  <si>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</si>
  <si>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</si>
  <si>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</si>
  <si>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</si>
  <si>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</si>
  <si>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</si>
  <si>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</si>
  <si>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</si>
  <si>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</si>
  <si>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</si>
  <si>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</si>
  <si>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</si>
  <si>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</si>
  <si>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</si>
  <si>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</si>
  <si>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</si>
  <si>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</si>
  <si>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</si>
  <si>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</si>
  <si>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</si>
  <si>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</si>
  <si>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</si>
  <si>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</si>
  <si>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</si>
  <si>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</si>
  <si>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</si>
  <si>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</si>
  <si>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</si>
  <si>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</si>
  <si>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</si>
  <si>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</si>
  <si>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</si>
  <si>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</si>
  <si>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</si>
  <si>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</si>
  <si>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</si>
  <si>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</si>
  <si>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</si>
  <si>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</si>
  <si>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</si>
  <si>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</si>
  <si>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</si>
  <si>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</si>
  <si>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</si>
  <si>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</si>
  <si>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</si>
  <si>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</si>
  <si>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</si>
  <si>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</si>
  <si>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</si>
  <si>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</si>
  <si>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</si>
  <si>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</si>
  <si>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</si>
  <si>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</si>
  <si>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</si>
  <si>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</si>
  <si>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</si>
  <si>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</si>
  <si>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</si>
  <si>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</si>
  <si>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</si>
  <si>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</si>
  <si>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</si>
  <si>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</si>
  <si>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</si>
  <si>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</si>
  <si>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</si>
  <si>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</si>
  <si>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</si>
  <si>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</si>
  <si>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</si>
  <si>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</si>
  <si>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</si>
  <si>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</si>
  <si>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</si>
  <si>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</si>
  <si>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</si>
  <si>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</si>
  <si>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</si>
  <si>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</si>
  <si>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</si>
  <si>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</si>
  <si>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</si>
  <si>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</si>
  <si>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</si>
  <si>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</si>
  <si>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</si>
  <si>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</si>
  <si>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</si>
  <si>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</si>
  <si>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</si>
  <si>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</si>
  <si>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</si>
  <si>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</si>
  <si>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</si>
  <si>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</si>
  <si>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</si>
  <si>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</si>
  <si>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</si>
  <si>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</si>
  <si>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</si>
  <si>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</si>
  <si>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</si>
  <si>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</si>
  <si>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</si>
  <si>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</si>
  <si>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</si>
  <si>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</si>
  <si>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</si>
  <si>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</si>
  <si>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</si>
  <si>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</si>
  <si>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</si>
  <si>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</si>
  <si>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</si>
  <si>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</si>
  <si>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</si>
  <si>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</si>
  <si>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</si>
  <si>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</si>
  <si>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</si>
  <si>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</si>
  <si>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</si>
  <si>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</si>
  <si>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</si>
  <si>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</si>
  <si>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</si>
  <si>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</si>
  <si>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</si>
  <si>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</si>
  <si>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</si>
  <si>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</si>
  <si>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</si>
  <si>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</si>
  <si>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</si>
  <si>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</si>
  <si>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</si>
  <si>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</si>
  <si>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</si>
  <si>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</si>
  <si>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</si>
  <si>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</si>
  <si>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</si>
  <si>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</si>
  <si>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</si>
  <si>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</si>
  <si>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</si>
  <si>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</si>
  <si>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</si>
  <si>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</si>
  <si>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</si>
  <si>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</si>
  <si>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</si>
  <si>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</si>
  <si>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</si>
  <si>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</si>
  <si>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</si>
  <si>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</si>
  <si>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</si>
  <si>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</si>
  <si>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</si>
  <si>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</si>
  <si>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</si>
  <si>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</si>
  <si>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</si>
  <si>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</si>
  <si>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</si>
  <si>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</si>
  <si>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</si>
  <si>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</si>
  <si>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</si>
  <si>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</si>
  <si>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</si>
  <si>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</si>
  <si>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</si>
  <si>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</si>
  <si>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</si>
  <si>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</si>
  <si>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</si>
  <si>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</si>
  <si>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</si>
  <si>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</si>
  <si>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</si>
  <si>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</si>
  <si>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</si>
  <si>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</si>
  <si>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</si>
  <si>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</si>
  <si>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</si>
  <si>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</si>
  <si>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</si>
  <si>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</si>
  <si>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</si>
  <si>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</si>
  <si>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</si>
  <si>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</si>
  <si>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</si>
  <si>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</si>
  <si>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</si>
  <si>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</si>
  <si>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</si>
  <si>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</si>
  <si>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</si>
  <si>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</si>
  <si>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</si>
  <si>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</si>
  <si>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</si>
  <si>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</si>
  <si>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</si>
  <si>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</si>
  <si>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</si>
  <si>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</si>
  <si>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</si>
  <si>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</si>
  <si>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</si>
  <si>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</si>
  <si>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</si>
  <si>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</si>
  <si>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</si>
  <si>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</si>
  <si>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</si>
  <si>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</si>
  <si>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</si>
  <si>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</si>
  <si>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</si>
  <si>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</si>
  <si>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</si>
  <si>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</si>
  <si>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</si>
  <si>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</si>
  <si>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</si>
  <si>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</si>
  <si>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</si>
  <si>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</si>
  <si>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</si>
  <si>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</si>
  <si>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</si>
  <si>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</si>
  <si>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</si>
  <si>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</si>
  <si>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</si>
  <si>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</si>
  <si>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</si>
  <si>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</si>
  <si>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</si>
  <si>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</si>
  <si>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</si>
  <si>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</si>
  <si>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</si>
  <si>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</si>
  <si>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</si>
  <si>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</si>
  <si>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</si>
  <si>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</si>
  <si>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</si>
  <si>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</si>
  <si>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</si>
  <si>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</si>
  <si>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</si>
  <si>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</si>
  <si>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</si>
  <si>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</si>
  <si>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</si>
  <si>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</si>
  <si>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</si>
  <si>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</si>
  <si>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</si>
  <si>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</si>
  <si>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</si>
  <si>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</si>
  <si>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</si>
  <si>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</si>
  <si>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</si>
  <si>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</si>
  <si>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</si>
  <si>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</si>
  <si>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</si>
  <si>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</si>
  <si>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</si>
  <si>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</si>
  <si>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</si>
  <si>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</si>
  <si>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</si>
  <si>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</si>
  <si>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</si>
  <si>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</si>
  <si>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</si>
  <si>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</si>
  <si>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</si>
  <si>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</si>
  <si>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</si>
  <si>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</si>
  <si>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</si>
  <si>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</si>
  <si>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</si>
  <si>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</si>
  <si>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</si>
  <si>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</si>
  <si>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</si>
  <si>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</si>
  <si>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</si>
  <si>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</si>
  <si>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</si>
  <si>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</si>
  <si>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</si>
  <si>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</si>
  <si>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</si>
  <si>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</si>
  <si>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</si>
  <si>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</si>
  <si>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</si>
  <si>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</si>
  <si>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</si>
  <si>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</si>
  <si>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</si>
  <si>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</si>
  <si>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</si>
  <si>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</si>
  <si>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</si>
  <si>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</si>
  <si>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</si>
  <si>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</si>
  <si>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</si>
  <si>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</si>
  <si>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</si>
  <si>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</si>
  <si>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</si>
  <si>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</si>
  <si>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</si>
  <si>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</si>
  <si>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</si>
  <si>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</si>
  <si>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</si>
  <si>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</si>
  <si>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</si>
  <si>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</si>
  <si>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</si>
  <si>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</si>
  <si>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</si>
  <si>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</si>
  <si>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</si>
  <si>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</si>
  <si>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</si>
  <si>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</si>
  <si>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</si>
  <si>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</si>
  <si>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</si>
  <si>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</si>
  <si>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</si>
  <si>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</si>
  <si>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</si>
  <si>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</si>
  <si>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</si>
  <si>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</si>
  <si>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</si>
  <si>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</si>
  <si>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</si>
  <si>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</si>
  <si>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</si>
  <si>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</si>
  <si>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</si>
  <si>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</si>
  <si>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</si>
  <si>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</si>
  <si>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</si>
  <si>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</si>
  <si>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</si>
  <si>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</si>
  <si>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</si>
  <si>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</si>
  <si>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</si>
  <si>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</si>
  <si>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</si>
  <si>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</si>
  <si>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</si>
  <si>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</si>
  <si>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</si>
  <si>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</si>
  <si>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</si>
  <si>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</si>
  <si>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</si>
  <si>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</si>
  <si>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</si>
  <si>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</si>
  <si>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</si>
  <si>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</si>
  <si>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</si>
  <si>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</si>
  <si>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</si>
  <si>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</si>
  <si>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</si>
  <si>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</si>
  <si>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</si>
  <si>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</si>
  <si>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</si>
  <si>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</si>
  <si>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</si>
  <si>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</si>
  <si>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</si>
  <si>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</si>
  <si>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</si>
  <si>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</si>
  <si>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</si>
  <si>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</si>
  <si>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</si>
  <si>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</si>
  <si>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</si>
  <si>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</si>
  <si>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</si>
  <si>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</si>
  <si>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</si>
  <si>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</si>
  <si>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</si>
  <si>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</si>
  <si>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</si>
  <si>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</si>
  <si>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</si>
  <si>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</si>
  <si>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</si>
  <si>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</si>
  <si>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</si>
  <si>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</si>
  <si>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</si>
  <si>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</si>
  <si>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</si>
  <si>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</si>
  <si>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</si>
  <si>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</si>
  <si>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</si>
  <si>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</si>
  <si>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</si>
  <si>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</si>
  <si>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</si>
  <si>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</si>
  <si>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</si>
  <si>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</si>
  <si>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</si>
  <si>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</si>
  <si>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</si>
  <si>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</si>
  <si>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</si>
  <si>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</si>
  <si>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</si>
  <si>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</si>
  <si>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</si>
  <si>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</si>
  <si>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</si>
  <si>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</si>
  <si>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</si>
  <si>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</si>
  <si>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</si>
  <si>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</si>
  <si>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</si>
  <si>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</si>
  <si>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</si>
  <si>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</si>
  <si>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</si>
  <si>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</si>
  <si>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</si>
  <si>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</si>
  <si>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</si>
  <si>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</si>
  <si>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</si>
  <si>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</si>
  <si>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</si>
  <si>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</si>
  <si>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</si>
  <si>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</si>
  <si>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</si>
  <si>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</si>
  <si>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</si>
  <si>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</si>
  <si>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</si>
  <si>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</si>
  <si>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</si>
  <si>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</si>
  <si>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</si>
  <si>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</si>
  <si>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</si>
  <si>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</si>
  <si>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</si>
  <si>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</si>
  <si>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</si>
  <si>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</si>
  <si>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</si>
  <si>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</si>
  <si>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</si>
  <si>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</si>
  <si>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</si>
  <si>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</si>
  <si>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</si>
  <si>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</si>
  <si>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</si>
  <si>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</si>
  <si>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</si>
  <si>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</si>
  <si>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</si>
  <si>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</si>
  <si>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</si>
  <si>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</si>
  <si>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</si>
  <si>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</si>
  <si>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</si>
  <si>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</si>
  <si>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</si>
  <si>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</si>
  <si>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</si>
  <si>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</si>
  <si>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</si>
  <si>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</si>
  <si>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near from site</t>
  </si>
  <si>
    <t>PCM-20251122-00001489</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</si>
  <si>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</si>
  <si>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</si>
  <si>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</si>
  <si>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</si>
  <si>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</si>
  <si>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</si>
  <si>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</si>
  <si>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</si>
  <si>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</si>
  <si>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</si>
  <si>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</si>
  <si>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</si>
  <si>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</si>
  <si>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</si>
  <si>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</si>
  <si>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</si>
  <si>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</si>
  <si>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</si>
  <si>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</si>
  <si>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</si>
  <si>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</si>
  <si>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</si>
  <si>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</si>
  <si>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</si>
  <si>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</si>
  <si>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</si>
  <si>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</si>
  <si>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</si>
  <si>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</si>
  <si>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</si>
  <si>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</si>
  <si>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</si>
  <si>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</si>
  <si>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</si>
  <si>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</si>
  <si>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</si>
  <si>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</si>
  <si>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</si>
  <si>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</si>
  <si>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</si>
  <si>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</si>
  <si>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</si>
  <si>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</si>
  <si>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</si>
  <si>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</si>
  <si>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</si>
  <si>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</si>
  <si>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</si>
  <si>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</si>
  <si>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</si>
  <si>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</si>
  <si>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</si>
  <si>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</si>
  <si>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</si>
  <si>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</si>
  <si>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</si>
  <si>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</si>
  <si>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</si>
  <si>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</si>
  <si>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</si>
  <si>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</si>
  <si>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</si>
  <si>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</si>
  <si>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</si>
  <si>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</si>
  <si>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</si>
  <si>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</si>
  <si>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</si>
  <si>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</si>
  <si>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</si>
  <si>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</si>
  <si>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</si>
  <si>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</si>
  <si>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</si>
  <si>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</si>
  <si>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</si>
  <si>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</si>
  <si>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</si>
  <si>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</si>
  <si>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</si>
  <si>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</si>
  <si>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</si>
  <si>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</si>
  <si>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</si>
  <si>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</si>
  <si>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</si>
  <si>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</si>
  <si>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</si>
  <si>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</si>
  <si>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PCM-20251122-00001534</t>
  </si>
  <si>
    <t>60 mins</t>
  </si>
  <si>
    <t>PCM-20251122-00001546</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</si>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</sst>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7"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321.01234432870115</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6.5" customHeight="1">
      <c r="A4" s="140" t="s">
        <v>39025</v>
      </c>
      <c r="B4" s="141" t="str">
        <f>IFERROR(VLOOKUP(D4,DB!A:K,11,0),"")</f>
        <v>R1</v>
      </c>
      <c r="C4" s="141">
        <v>1</v>
      </c>
      <c r="D4" s="133" t="s">
        <v>20365</v>
      </c>
      <c r="E4" s="142" t="s">
        <v>39021</v>
      </c>
      <c r="F4" s="143">
        <v>45983.89770833333</v>
      </c>
      <c r="G4" s="144">
        <f ca="1">IFERROR(NOW()-F4,"-")</f>
        <v>6.3061921297048684E-2</v>
      </c>
      <c r="H4" s="143">
        <v>45983.402083333334</v>
      </c>
      <c r="I4" s="141" t="str">
        <f>IFERROR(VLOOKUP(D4,DB!A:F,6,0),"")</f>
        <v>Generator-SG</v>
      </c>
      <c r="J4" s="141" t="str">
        <f>IFERROR(VLOOKUP(D4,DB!A:G,7,0),"")</f>
        <v>Vandalized</v>
      </c>
      <c r="K4" s="145" t="s">
        <v>39026</v>
      </c>
      <c r="L4" s="146" t="str">
        <f>IFERROR(VLOOKUP(D4,DB!A:I,9,0),"")</f>
        <v>Latis</v>
      </c>
    </row>
    <row r="5" spans="1:15" ht="15" customHeight="1">
      <c r="A5" s="140"/>
      <c r="B5" s="141" t="str">
        <f>IFERROR(VLOOKUP(D5,DB!A:K,11,0),"")</f>
        <v/>
      </c>
      <c r="C5" s="141"/>
      <c r="D5" s="133"/>
      <c r="E5" s="142"/>
      <c r="F5" s="143"/>
      <c r="G5" s="144">
        <f ca="1">IFERROR(NOW()-F5,"-")</f>
        <v>45983.960770254627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45983.960770254627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45983.960770254627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45983.960770254627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45983.960770254627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45983.960770254627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45983.960770254627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45983.960770254627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45983.960770254627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45983.960770254627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45983.960770254627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45983.960770254627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45983.960770254627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45983.960770254627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45983.960770254627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45983.960770254627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45983.960770254627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45983.960770254627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45983.960770254627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45983.960770254627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45983.960770254627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45983.960770254627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45983.960770254627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45983.960770254627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45983.960770254627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45983.960770254627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45983.960770254627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45983.960770254627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45983.960770254627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45983.960770254627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45983.960770254627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45983.960770254627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45983.960770254627</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45983.960770254627</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D7875DBC-5600-4BCC-B4F5-6604534352E6}"/>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158.96093229166581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45983.960770254627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45983.960770254627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45983.960770254627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45983.960770254627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45983.960770254627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45983.960770254627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45983.960770254627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45983.960770254627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45983.960770254627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45983.960770254627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45983.960770254627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45983.960770254627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45983.960770254627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45983.960770254627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45983.960770254627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45983.960770254627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45983.960770254627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45983.960770254627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45983.960770254627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45983.960770254627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45983.960770254627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45983.960770254627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45983.960770254627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45983.960770254627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45983.960770254627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45983.960770254627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45983.960770254627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45983.960770254627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45983.960770254627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45983.960770254627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45983.960770254627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45983.960770254627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45983.960770254627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45983.960770254627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45983.960770254627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45983.960770254627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45983.960770254627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45983.960770254627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45983.960770254627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45983.960770254627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45983.960770254627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45983.960770254627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45983.960770254627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45983.960770254627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45983.960770254627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45983.960770254627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45983.960770254627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45983.960770254627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45983.960770254627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45983.960770254627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45983.960770254627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45983.960770254627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45983.960770254627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45983.960770254627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45983.960770254627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45983.960770254627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45983.960770254627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45983.960770254627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45983.960770254627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45983.960770254627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45983.960770254627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45983.960770254627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45983.960770254627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45983.960770254627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45983.960770254627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45983.960770254627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45983.960770254627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45983.960770254627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45983.960770254627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45983.960770254627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45983.960770254627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45983.960770254627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45983.960770254627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45983.960770254627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45983.960770254627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45983.960770254627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45983.960770254627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45983.960770254627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45983.960770254627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45983.960770254627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45983.960770254627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45983.960770254627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45983.960770254627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45983.960770254627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45983.960770254627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45983.960770254627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45983.960770254627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45983.960770254627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45983.960770254627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45983.960770254627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45983.960770254627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45983.960770254627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45983.960770254627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45983.960770254627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45983.960770254627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45983.960770254627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45983.960770254627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45983.960770254627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45983.960770254627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45983.960770254627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45983.960770254627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45983.960770254627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45983.960770254627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45983.960770254627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45983.960770254627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45983.960770254627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45983.960770254627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45983.960770254627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45983.960770254627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45983.960770254627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45983.960770254627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45983.960770254627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45983.960770254627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45983.960770254627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45983.960770254627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45983.960770254627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45983.960770254627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45983.960770254627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45983.960770254627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45983.960770254627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45983.960770254627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45983.960770254627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45983.960770254627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45983.960770254627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45983.960770254627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45983.960770254627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45983.960770254627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45983.960770254627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45983.960770254627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45983.960770254627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45983.960770254627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45983.960770254627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45983.960770254627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45983.960770254627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45983.960770254627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45983.960770254627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45983.960770254627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45983.960770254627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45983.960770254627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45983.960770254627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45983.960770254627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45983.960770254627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45983.960770254627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45983.960770254627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45983.960770254627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45983.960770254627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45983.960770254627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45983.960770254627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45983.960770254627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45983.960770254627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45983.960770254627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45983.960770254627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45983.960770254627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45983.960770254627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45983.960770254627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45983.960770254627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I13" sqref="I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45983.960770254627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45983.960770254627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45983.960770254627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45983.960770254627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45983.960770254627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45983.960770254627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45983.960770254627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45983.960770254627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45983.960770254627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45983.960770254627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45983.960770254627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45983.960770254627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45983.960770254627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45983.960770254627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45983.960770254627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45983.960770254627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45983.960770254627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45983.960770254627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45983.960770254627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45983.960770254627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45983.960770254627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45983.960770254627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45983.960770254627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45983.960770254627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45983.960770254627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45983.960770254627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45983.960770254627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45983.960770254627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45983.960770254627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45983.960770254627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45983.960770254627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45983.960770254627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45983.960770254627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45983.960770254627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45983.960770254627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45983.960770254627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45983.960770254627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45983.960770254627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45983.960770254627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45983.960770254627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45983.960770254627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45983.960770254627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45983.960770254627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45983.960770254627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45983.960770254627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45983.960770254627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45983.960770254627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45983.960770254627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45983.960770254627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45983.960770254627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45983.960770254627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45983.960770254627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45983.960770254627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45983.960770254627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45983.960770254627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45983.960770254627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45983.960770254627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45983.960770254627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45983.960770254627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45983.960770254627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45983.960770254627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45983.960770254627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45983.960770254627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45983.960770254627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45983.960770254627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45983.960770254627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45983.960770254627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45983.960770254627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45983.960770254627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45983.960770254627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45983.960770254627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45983.960770254627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45983.960770254627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45983.960770254627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45983.960770254627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45983.960770254627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45983.960770254627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45983.960770254627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45983.960770254627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45983.960770254627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45983.960770254627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45983.960770254627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45983.960770254627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45983.960770254627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45983.960770254627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45983.960770254627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45983.960770254627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45983.960770254627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45983.960770254627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45983.960770254627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45983.960770254627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45983.960770254627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45983.960770254627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45983.960770254627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45983.960770254627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45983.960770254627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45983.960770254627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45983.960770254627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45983.960770254627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45983.960770254627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45983.960770254627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45983.960770254627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45983.960770254627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45983.960770254627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45983.960770254627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45983.960770254627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45983.960770254627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45983.960770254627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45983.960770254627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45983.960770254627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45983.960770254627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45983.960770254627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45983.960770254627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45983.960770254627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45983.960770254627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45983.960770254627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45983.960770254627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45983.960770254627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45983.960770254627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45983.960770254627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45983.960770254627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45983.960770254627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45983.960770254627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45983.960770254627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45983.960770254627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45983.960770254627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45983.960770254627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45983.960770254627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45983.960770254627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45983.960770254627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45983.960770254627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45983.960770254627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45983.960770254627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45983.960770254627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45983.960770254627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45983.960770254627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45983.960770254627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45983.960770254627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45983.960770254627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45983.960770254627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45983.960770254627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45983.960770254627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45983.960770254627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45983.960770254627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45983.960770254627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45983.960770254627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45983.960770254627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45983.960770254627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45983.960770254627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45983.960770254627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45983.960770254627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45983.960770254627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45983.960770254627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45983.960770254627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45983.960770254627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45983.960770254627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45983.960770254627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45983.960770254627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45983.960770254627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45983.960770254627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45983.960770254627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45983.960770254627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45983.960770254627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45983.960770254627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45983.960770254627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45983.960770254627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45983.960770254627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45983.960770254627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45983.960770254627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45983.960770254627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45983.960770254627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45983.960770254627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45983.960770254627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45983.960770254627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45983.960770254627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45983.960770254627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45983.960770254627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45983.960770254627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45983.960770254627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45983.960770254627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45983.960770254627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45983.960770254627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45983.960770254627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45983.960770254627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45983.960770254627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45983.960770254627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45983.960770254627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45983.960770254627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45983.960770254627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45983.960770254627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45983.960770254627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45983.960770254627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45983.960770254627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45983.960770254627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45983.960770254627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45983.960770254627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45983.960770254627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45983.960770254627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45983.960770254627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45983.960770254627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45983.960770254627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45983.960770254627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45983.960770254627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45983.960770254627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45983.960770254627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45983.960770254627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45983.960770254627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45983.960770254627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45983.960770254627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45983.960770254627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45983.960770254627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45983.960770254627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45983.960770254627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45983.960770254627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45983.960770254627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45983.960770254627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45983.960770254627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45983.960770254627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45983.960770254627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45983.960770254627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45983.960770254627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45983.960770254627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45983.960770254627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45983.960770254627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45983.960770254627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45983.960770254627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45983.960770254627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45983.960770254627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45983.960770254627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45983.960770254627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45983.960770254627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45983.960770254627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45983.960770254627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45983.960770254627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45983.960770254627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45983.960770254627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45983.960770254627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45983.960770254627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45983.960770254627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45983.960770254627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45983.960770254627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45983.960770254627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45983.960770254627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45983.960770254627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45983.960770254627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45983.960770254627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45983.960770254627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45983.960770254627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45983.960770254627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45983.960770254627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45983.960770254627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45983.960770254627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45983.960770254627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45983.960770254627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45983.960770254627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45983.960770254627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45983.960770254627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45983.960770254627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45983.960770254627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45983.960770254627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45983.960770254627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45983.960770254627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45983.960770254627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45983.960770254627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45983.960770254627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45983.960770254627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45983.960770254627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45983.960770254627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45983.960770254627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45983.960770254627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45983.960770254627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45983.960770254627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45983.960770254627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45983.960770254627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45983.960770254627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45983.960770254627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45983.960770254627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45983.960770254627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45983.960770254627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45983.960770254627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45983.960770254627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45983.960770254627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45983.960770254627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45983.960770254627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45983.960770254627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45983.960770254627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45983.960770254627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45983.960770254627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45983.960770254627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45983.960770254627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45983.960770254627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45983.960770254627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45983.960770254627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45983.960770254627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45983.960770254627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45983.960770254627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45983.960770254627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45983.960770254627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45983.960770254627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45983.960770254627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45983.960770254627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45983.960770254627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45983.960770254627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45983.960770254627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45983.960770254627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45983.960770254627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45983.960770254627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45983.960770254627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45983.960770254627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45983.960770254627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45983.960770254627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45983.960770254627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45983.960770254627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45983.960770254627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45983.960770254627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45983.960770254627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45983.960770254627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45983.960770254627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45983.960770254627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45983.960770254627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45983.960770254627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45983.960770254627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45983.960770254627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45983.960770254627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45983.960770254627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45983.960770254627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45983.960770254627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45983.960770254627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45983.960770254627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45983.960770254627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45983.960770254627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45983.960770254627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45983.960770254627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45983.960770254627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45983.960770254627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45983.960770254627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45983.960770254627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45983.960770254627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45983.960770254627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45983.960770254627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45983.960770254627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45983.960770254627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45983.960770254627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45983.960770254627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45983.960770254627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45983.960770254627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45983.960770254627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45983.960770254627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45983.960770254627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45983.960770254627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45983.960770254627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45983.960770254627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45983.960770254627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45983.960770254627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45983.960770254627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45983.960770254627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45983.960770254627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45983.960770254627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45983.960770254627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45983.960770254627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45983.960770254627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45983.960770254627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45983.960770254627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45983.960770254627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45983.960770254627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45983.960770254627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45983.960770254627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45983.960770254627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45983.960770254627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45983.960770254627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45983.960770254627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45983.960770254627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45983.960770254627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45983.960770254627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45983.960770254627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45983.960770254627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45983.960770254627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45983.960770254627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45983.960770254627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45983.960770254627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45983.960770254627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45983.960770254627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45983.960770254627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45983.960770254627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45983.960770254627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45983.960770254627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45983.960770254627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45983.960770254627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45983.960770254627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45983.960770254627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45983.960770254627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45983.960770254627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45983.960770254627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45983.960770254627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45983.960770254627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45983.960770254627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45983.960770254627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45983.960770254627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45983.960770254627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45983.960770254627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45983.960770254627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45983.960770254627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45983.960770254627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45983.960770254627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45983.960770254627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45983.960770254627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45983.960770254627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45983.960770254627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45983.960770254627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45983.960770254627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45983.960770254627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45983.960770254627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45983.960770254627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45983.960770254627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45983.960770254627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45983.960770254627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45983.960770254627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45983.960770254627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45983.960770254627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45983.960770254627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45983.960770254627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45983.960770254627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45983.960770254627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45983.960770254627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45983.960770254627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45983.960770254627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45983.960770254627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45983.960770254627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45983.960770254627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45983.960770254627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45983.960770254627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45983.960770254627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45983.960770254627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45983.960770254627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45983.960770254627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45983.960770254627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45983.960770254627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45983.960770254627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45983.960770254627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45983.960770254627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45983.960770254627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45983.960770254627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45983.960770254627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45983.960770254627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45983.960770254627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45983.960770254627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45983.960770254627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45983.960770254627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45983.960770254627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45983.960770254627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45983.960770254627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45983.960770254627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45983.960770254627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45983.960770254627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45983.960770254627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45983.960770254627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45983.960770254627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45983.960770254627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45983.960770254627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45983.960770254627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45983.960770254627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45983.960770254627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45983.960770254627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45983.960770254627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45983.960770254627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45983.960770254627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45983.960770254627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45983.960770254627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45983.960770254627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45983.960770254627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45983.960770254627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45983.960770254627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45983.960770254627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45983.960770254627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45983.960770254627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45983.960770254627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45983.960770254627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45983.960770254627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45983.960770254627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45983.960770254627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45983.960770254627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45983.960770254627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45983.960770254627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45983.960770254627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45983.960770254627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45983.960770254627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45983.960770254627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45983.960770254627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45983.960770254627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45983.960770254627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45983.960770254627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45983.960770254627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45983.960770254627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45983.960770254627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45983.960770254627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45983.960770254627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45983.960770254627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45983.960770254627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45983.960770254627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45983.960770254627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45983.960770254627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45983.960770254627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45983.960770254627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45983.960770254627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45983.960770254627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45983.960770254627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45983.960770254627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45983.960770254627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45983.960770254627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45983.960770254627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45983.960770254627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45983.960770254627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45983.960770254627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45983.960770254627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45983.960770254627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45983.960770254627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45983.960770254627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45983.960770254627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45983.960770254627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45983.960770254627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45983.960770254627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45983.960770254627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45983.960770254627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45983.960770254627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45983.960770254627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45983.960770254627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45983.960770254627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45983.960770254627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45983.960770254627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45983.960770254627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45983.960770254627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45983.960770254627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45983.960770254627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45983.960770254627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45983.960770254627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45983.960770254627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45983.960770254627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45983.960770254627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45983.960770254627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45983.960770254627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45983.960770254627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45983.960770254627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45983.960770254627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45983.960770254627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45983.960770254627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45983.960770254627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45983.960770254627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45983.960770254627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45983.960770254627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45983.960770254627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45983.960770254627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45983.960770254627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45983.960770254627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45983.960770254627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45983.960770254627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45983.960770254627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45983.960770254627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45983.960770254627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45983.960770254627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45983.960770254627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45983.960770254627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45983.960770254627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45983.960770254627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45983.960770254627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45983.960770254627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45983.960770254627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45983.960770254627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45983.960770254627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45983.960770254627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45983.960770254627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45983.960770254627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45983.960770254627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45983.960770254627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45983.960770254627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45983.960770254627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45983.960770254627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45983.960770254627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45983.960770254627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45983.960770254627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45983.960770254627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45983.960770254627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45983.960770254627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45983.960770254627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45983.960770254627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45983.960770254627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45983.960770254627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45983.960770254627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45983.960770254627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45983.960770254627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45983.960770254627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45983.960770254627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45983.960770254627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45983.960770254627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45983.960770254627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45983.960770254627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45983.960770254627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45983.960770254627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45983.960770254627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45983.960770254627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45983.960770254627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45983.960770254627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45983.960770254627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45983.960770254627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45983.960770254627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45983.960770254627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45983.960770254627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45983.960770254627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45983.960770254627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45983.960770254627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45983.960770254627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45983.960770254627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45983.960770254627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45983.960770254627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45983.960770254627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45983.960770254627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45983.960770254627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45983.960770254627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45983.960770254627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45983.960770254627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45983.960770254627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45983.960770254627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45983.960770254627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45983.960770254627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45983.960770254627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45983.960770254627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45983.960770254627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45983.960770254627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45983.960770254627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45983.960770254627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45983.960770254627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45983.960770254627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45983.960770254627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45983.960770254627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45983.960770254627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45983.960770254627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45983.960770254627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45983.960770254627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45983.960770254627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45983.960770254627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45983.960770254627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45983.960770254627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45983.960770254627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45983.960770254627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45983.960770254627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45983.960770254627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45983.960770254627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45983.960770254627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45983.960770254627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45983.960770254627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45983.960770254627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45983.960770254627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45983.960770254627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45983.960770254627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45983.960770254627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45983.960770254627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45983.960770254627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45983.960770254627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45983.960770254627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45983.960770254627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45983.960770254627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45983.960770254627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45983.960770254627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45983.960770254627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45983.960770254627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45983.960770254627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45983.960770254627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45983.960770254627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45983.960770254627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45983.960770254627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45983.960770254627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45983.960770254627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45983.960770254627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45983.960770254627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45983.960770254627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45983.960770254627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45983.960770254627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45983.960770254627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45983.960770254627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45983.960770254627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45983.960770254627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45983.960770254627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45983.960770254627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45983.960770254627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45983.960770254627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45983.960770254627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45983.960770254627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45983.960770254627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45983.960770254627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45983.960770254627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45983.960770254627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45983.960770254627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45983.960770254627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45983.960770254627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45983.960770254627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45983.960770254627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45983.960770254627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45983.960770254627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45983.960770254627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45983.960770254627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45983.960770254627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45983.960770254627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45983.960770254627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45983.960770254627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45983.960770254627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45983.960770254627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45983.960770254627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45983.960770254627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45983.960770254627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45983.960770254627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45983.960770254627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45983.960770254627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45983.960770254627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45983.960770254627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45983.960770254627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45983.960770254627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45983.960770254627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45983.960770254627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45983.960770254627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45983.960770254627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45983.960770254627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45983.960770254627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45983.960770254627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45983.960770254627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45983.960770254627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45983.960770254627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45983.960770254627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45983.960770254627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45983.960770254627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45983.960770254627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45983.960770254627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45983.960770254627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45983.960770254627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45983.960770254627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45983.960770254627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45983.960770254627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45983.960770254627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45983.960770254627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45983.960770254627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45983.960770254627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45983.960770254627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45983.960770254627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45983.960770254627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45983.960770254627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45983.960770254627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45983.960770254627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45983.960770254627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45983.960770254627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45983.960770254627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45983.960770254627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45983.960770254627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45983.960770254627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45983.960770254627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45983.960770254627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45983.960770254627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45983.960770254627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45983.960770254627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45983.960770254627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45983.960770254627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45983.960770254627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45983.960770254627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45983.960770254627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45983.960770254627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45983.960770254627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45983.960770254627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45983.960770254627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45983.960770254627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45983.960770254627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45983.960770254627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45983.960770254627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45983.960770254627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45983.960770254627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45983.960770254627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45983.960770254627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45983.960770254627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45983.960770254627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45983.960770254627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45983.960770254627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45983.960770254627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45983.960770254627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45983.960770254627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45983.960770254627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45983.960770254627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45983.960770254627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45983.960770254627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45983.960770254627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45983.960770254627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45983.960770254627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45983.960770254627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45983.960770254627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45983.960770254627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45983.960770254627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45983.960770254627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45983.960770254627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45983.960770254627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45983.960770254627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45983.960770254627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45983.960770254627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45983.960770254627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45983.960770254627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45983.960770254627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45983.960770254627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45983.960770254627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45983.960770254627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45983.960770254627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45983.960770254627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45983.960770254627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45983.960770254627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45983.960770254627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45983.960770254627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45983.960770254627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45983.960770254627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45983.960770254627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45983.960770254627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45983.960770254627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45983.960770254627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45983.960770254627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45983.960770254627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45983.960770254627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45983.960770254627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45983.960770254627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45983.960770254627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45983.960770254627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45983.960770254627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45983.960770254627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45983.960770254627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45983.960770254627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45983.960770254627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45983.960770254627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45983.960770254627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45983.960770254627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45983.960770254627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45983.960770254627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45983.960770254627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45983.960770254627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45983.960770254627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45983.960770254627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45983.960770254627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45983.960770254627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45983.960770254627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45983.960770254627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45983.960770254627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45983.960770254627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45983.960770254627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45983.960770254627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45983.960770254627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45983.960770254627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45983.960770254627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45983.960770254627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45983.960770254627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45983.960770254627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45983.960770254627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45983.960770254627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45983.960770254627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45983.960770254627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45983.960770254627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45983.960770254627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45983.960770254627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45983.960770254627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45983.960770254627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45983.960770254627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45983.960770254627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45983.960770254627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45983.960770254627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45983.960770254627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45983.960770254627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45983.960770254627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45983.960770254627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45983.960770254627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45983.960770254627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45983.960770254627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45983.960770254627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45983.960770254627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45983.960770254627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45983.960770254627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45983.960770254627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45983.960770254627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45983.960770254627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45983.960770254627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45983.960770254627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45983.960770254627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45983.960770254627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45983.960770254627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45983.960770254627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45983.960770254627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45983.960770254627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45983.960770254627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45983.960770254627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45983.960770254627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45983.960770254627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45983.960770254627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45983.960770254627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45983.960770254627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45983.960770254627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45983.960770254627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45983.960770254627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45983.960770254627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45983.960770254627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45983.960770254627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45983.960770254627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45983.960770254627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45983.960770254627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45983.960770254627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45983.960770254627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45983.960770254627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45983.960770254627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45983.960770254627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45983.960770254627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45983.960770254627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45983.960770254627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45983.960770254627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45983.960770254627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45983.960770254627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45983.960770254627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45983.960770254627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45983.960770254627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45983.960770254627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45983.960770254627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45983.960770254627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45983.960770254627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45983.960770254627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45983.960770254627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45983.960770254627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45983.960770254627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45983.960770254627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45983.960770254627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45983.960770254627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45983.960770254627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45983.960770254627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45983.960770254627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45983.960770254627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45983.960770254627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45983.960770254627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45983.960770254627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45983.960770254627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45983.960770254627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45983.960770254627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45983.960770254627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45983.960770254627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45983.960770254627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45983.960770254627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45983.960770254627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45983.960770254627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45983.960770254627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45983.960770254627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45983.960770254627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45983.960770254627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45983.960770254627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45983.960770254627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45983.960770254627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45983.960770254627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45983.960770254627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45983.960770254627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45983.960770254627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45983.960770254627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45983.960770254627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45983.960770254627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45983.960770254627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45983.960770254627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45983.960770254627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45983.960770254627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45983.960770254627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45983.960770254627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45983.960770254627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45983.960770254627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280.48005266203108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36350</v>
      </c>
      <c r="E3" s="94" t="s">
        <v>39104</v>
      </c>
      <c r="F3" s="95">
        <v>45983.73951388889</v>
      </c>
      <c r="G3" s="96">
        <f t="shared" ref="G3" ca="1" si="0">IFERROR(NOW()-F3,"")</f>
        <v>0.22125636573764496</v>
      </c>
      <c r="H3" s="95">
        <v>45983.723113425927</v>
      </c>
      <c r="I3" s="113" t="str">
        <f>IFERROR(VLOOKUP(D3,DB!A:F,6,0),"")</f>
        <v>Generator-SG</v>
      </c>
      <c r="J3" s="113" t="str">
        <f>IFERROR(VLOOKUP(D3,DB!A:G,7,0),"")</f>
        <v>No BB Shifted</v>
      </c>
      <c r="K3" s="97" t="s">
        <v>39112</v>
      </c>
      <c r="L3" s="91" t="str">
        <f>IFERROR(VLOOKUP(D3,DB!A:I,9,0),"")</f>
        <v>Latis</v>
      </c>
    </row>
    <row r="4" spans="1:16" ht="30" customHeight="1">
      <c r="A4" s="113" t="s">
        <v>39113</v>
      </c>
      <c r="B4" s="113" t="str">
        <f>IFERROR(VLOOKUP(D4,DB!A:K,11,0),"")</f>
        <v>R4</v>
      </c>
      <c r="C4" s="93">
        <v>1</v>
      </c>
      <c r="D4" s="91" t="s">
        <v>32088</v>
      </c>
      <c r="E4" s="94" t="s">
        <v>39021</v>
      </c>
      <c r="F4" s="95">
        <v>45983.859861111108</v>
      </c>
      <c r="G4" s="96">
        <f t="shared" ref="G4:G66" ca="1" si="1">IFERROR(NOW()-F4,"")</f>
        <v>0.10090914351894753</v>
      </c>
      <c r="H4" s="95">
        <v>45983.854305555556</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36143</v>
      </c>
      <c r="E5" s="94" t="s">
        <v>39021</v>
      </c>
      <c r="F5" s="95">
        <v>45983.926898148151</v>
      </c>
      <c r="G5" s="96">
        <f t="shared" ca="1" si="1"/>
        <v>3.3872106476337649E-2</v>
      </c>
      <c r="H5" s="95">
        <v>45983.927361111113</v>
      </c>
      <c r="I5" s="113" t="str">
        <f>IFERROR(VLOOKUP(D5,DB!A:F,6,0),"")</f>
        <v>SCECO</v>
      </c>
      <c r="J5" s="113" t="str">
        <f>IFERROR(VLOOKUP(D5,DB!A:G,7,0),"")</f>
        <v>Dead</v>
      </c>
      <c r="K5" s="97" t="s">
        <v>39116</v>
      </c>
      <c r="L5" s="91" t="str">
        <f>IFERROR(VLOOKUP(D5,DB!A:I,9,0),"")</f>
        <v>Latis</v>
      </c>
    </row>
    <row r="6" spans="1:16" ht="15" customHeight="1">
      <c r="A6" s="95" t="s">
        <v>39117</v>
      </c>
      <c r="B6" s="113" t="str">
        <f>IFERROR(VLOOKUP(D6,DB!A:K,11,0),"")</f>
        <v>R4</v>
      </c>
      <c r="C6" s="93">
        <v>1</v>
      </c>
      <c r="D6" s="91" t="s">
        <v>35722</v>
      </c>
      <c r="E6" s="94" t="s">
        <v>39021</v>
      </c>
      <c r="F6" s="156">
        <v>45983.939108796294</v>
      </c>
      <c r="G6" s="96">
        <f ca="1">IFERROR(NOW()-F6,"")</f>
        <v>2.1661458333255723E-2</v>
      </c>
      <c r="H6" s="95">
        <v>45983.70952546296</v>
      </c>
      <c r="I6" s="113" t="str">
        <f>IFERROR(VLOOKUP(D6,DB!A:F,6,0),"")</f>
        <v>Generator-SG</v>
      </c>
      <c r="J6" s="113" t="str">
        <f>IFERROR(VLOOKUP(D6,DB!A:G,7,0),"")</f>
        <v>Dead</v>
      </c>
      <c r="K6" s="97" t="s">
        <v>39116</v>
      </c>
      <c r="L6" s="91" t="str">
        <f>IFERROR(VLOOKUP(D6,DB!A:I,9,0),"")</f>
        <v>Latis</v>
      </c>
    </row>
    <row r="7" spans="1:16" ht="15" customHeight="1">
      <c r="A7" s="113"/>
      <c r="B7" s="113" t="str">
        <f>IFERROR(VLOOKUP(D7,DB!A:K,11,0),"")</f>
        <v/>
      </c>
      <c r="C7" s="93"/>
      <c r="D7" s="91" t="s">
        <v>39118</v>
      </c>
      <c r="E7" s="94"/>
      <c r="F7" s="95"/>
      <c r="G7" s="96">
        <f ca="1">IFERROR(NOW()-F7,"")</f>
        <v>45983.960770254627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45983.960770254627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45983.960770254627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45983.960770254627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45983.960770254627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45983.960770254627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45983.960770254627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45983.960770254627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45983.960770254627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45983.960770254627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45983.960770254627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45983.960770254627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45983.960770254627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45983.960770254627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45983.960770254627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45983.960770254627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45983.960770254627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45983.960770254627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45983.960770254627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45983.960770254627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45983.960770254627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45983.960770254627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45983.960770254627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45983.960770254627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45983.960770254627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45983.960770254627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45983.960770254627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45983.960770254627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45983.960770254627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45983.960770254627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45983.960770254627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45983.960770254627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45983.960770254627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45983.960770254627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45983.960770254627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45983.960770254627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45983.960770254627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45983.960770254627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45983.960770254627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45983.960770254627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45983.960770254627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45983.960770254627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45983.960770254627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45983.960770254627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45983.960770254627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45983.960770254627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45983.960770254627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45983.960770254627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45983.960770254627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45983.960770254627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45983.960770254627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45983.960770254627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45983.960770254627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45983.960770254627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45983.960770254627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45983.960770254627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45983.960770254627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45983.960770254627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45983.960770254627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45983.960770254627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2">IFERROR(NOW()-F67,"")</f>
        <v>45983.960770254627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45983.960770254627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45983.960770254627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45983.960770254627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45983.960770254627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45983.960770254627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45983.960770254627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45983.960770254627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45983.960770254627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45983.960770254627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45983.960770254627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45983.960770254627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45983.960770254627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45983.960770254627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45983.960770254627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45983.960770254627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45983.960770254627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45983.960770254627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45983.960770254627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45983.960770254627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45983.960770254627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45983.960770254627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45983.960770254627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45983.960770254627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45983.960770254627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45983.960770254627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45983.960770254627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45983.960770254627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45983.960770254627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45983.960770254627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45983.960770254627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45983.960770254627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45983.960770254627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45983.960770254627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45983.960770254627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45983.960770254627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45983.960770254627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45983.960770254627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45983.960770254627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45983.960770254627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45983.960770254627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45983.960770254627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45983.960770254627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45983.960770254627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45983.960770254627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45983.960770254627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45983.960770254627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45983.960770254627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45983.960770254627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45983.960770254627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45983.960770254627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45983.960770254627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45983.960770254627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45983.960770254627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45983.960770254627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45983.960770254627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45983.960770254627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45983.960770254627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45983.960770254627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45983.960770254627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45983.960770254627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45983.960770254627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45983.960770254627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45983.960770254627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3">IFERROR(NOW()-F131,"")</f>
        <v>45983.960770254627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45983.960770254627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45983.960770254627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45983.960770254627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45983.960770254627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45983.960770254627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45983.960770254627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45983.960770254627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45983.960770254627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45983.960770254627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45983.960770254627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45983.960770254627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45983.960770254627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45983.960770254627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45983.960770254627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45983.960770254627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45983.960770254627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45983.960770254627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45983.960770254627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45983.960770254627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45983.960770254627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45983.960770254627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45983.960770254627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45983.960770254627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45983.960770254627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45983.960770254627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45983.960770254627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45983.960770254627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45983.960770254627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45983.960770254627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45983.960770254627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45983.960770254627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45983.960770254627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45983.960770254627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45983.960770254627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45983.960770254627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45983.960770254627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45983.960770254627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45983.960770254627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45983.960770254627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45983.960770254627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45983.960770254627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45983.960770254627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45983.960770254627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45983.960770254627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45983.960770254627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45983.960770254627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45983.960770254627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45983.960770254627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45983.960770254627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45983.960770254627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45983.960770254627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45983.960770254627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45983.960770254627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45983.960770254627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45983.960770254627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45983.960770254627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45983.960770254627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45983.960770254627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45983.960770254627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45983.960770254627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45983.960770254627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45983.960770254627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45983.960770254627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4">IFERROR(NOW()-F195,"")</f>
        <v>45983.960770254627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45983.960770254627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45983.960770254627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45983.960770254627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45983.960770254627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45983.960770254627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45983.960770254627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45983.960770254627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45983.960770254627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45983.960770254627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45983.960770254627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45983.960770254627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45983.960770254627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45983.960770254627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45983.960770254627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45983.960770254627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45983.960770254627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45983.960770254627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45983.960770254627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45983.960770254627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45983.960770254627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45983.960770254627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45983.960770254627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45983.960770254627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45983.960770254627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45983.960770254627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45983.960770254627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45983.960770254627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45983.960770254627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45983.960770254627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45983.960770254627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45983.960770254627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45983.960770254627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45983.960770254627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45983.960770254627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45983.960770254627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45983.960770254627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45983.960770254627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45983.960770254627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45983.960770254627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45983.960770254627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45983.960770254627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45983.960770254627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45983.960770254627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45983.960770254627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45983.960770254627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45983.960770254627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45983.960770254627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45983.960770254627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45983.960770254627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45983.960770254627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45983.960770254627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45983.960770254627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45983.960770254627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45983.960770254627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45983.960770254627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45983.960770254627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45983.960770254627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45983.960770254627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45983.960770254627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45983.960770254627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45983.960770254627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45983.960770254627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45983.960770254627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5">IFERROR(NOW()-F259,"")</f>
        <v>45983.960770254627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45983.960770254627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45983.960770254627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45983.960770254627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45983.960770254627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45983.960770254627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45983.960770254627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45983.960770254627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45983.960770254627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45983.960770254627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45983.960770254627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45983.960770254627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45983.960770254627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45983.960770254627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45983.960770254627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45983.960770254627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45983.960770254627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45983.960770254627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45983.960770254627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45983.960770254627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45983.960770254627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45983.960770254627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45983.960770254627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45983.960770254627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45983.960770254627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45983.960770254627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45983.960770254627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45983.960770254627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45983.960770254627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45983.960770254627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45983.960770254627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45983.960770254627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45983.960770254627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45983.960770254627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45983.960770254627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45983.960770254627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45983.960770254627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45983.960770254627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45983.960770254627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45983.960770254627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45983.960770254627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45983.960770254627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45983.960770254627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45983.960770254627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45983.960770254627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45983.960770254627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45983.960770254627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45983.960770254627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45983.960770254627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45983.960770254627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45983.960770254627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45983.960770254627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45983.960770254627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45983.960770254627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45983.960770254627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45983.960770254627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45983.960770254627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45983.960770254627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45983.960770254627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45983.960770254627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45983.960770254627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45983.960770254627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45983.960770254627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45983.960770254627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6">IFERROR(NOW()-F323,"")</f>
        <v>45983.960770254627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45983.960770254627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45983.960770254627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45983.960770254627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45983.960770254627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45983.960770254627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45983.960770254627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45983.960770254627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45983.960770254627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45983.960770254627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45983.960770254627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45983.960770254627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45983.960770254627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45983.960770254627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45983.960770254627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45983.960770254627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45983.960770254627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45983.960770254627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45983.960770254627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45983.960770254627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45983.960770254627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45983.960770254627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45983.960770254627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45983.960770254627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45983.960770254627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45983.960770254627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45983.960770254627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45983.960770254627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45983.960770254627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45983.960770254627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45983.960770254627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45983.960770254627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45983.960770254627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45983.960770254627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45983.960770254627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45983.960770254627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45983.960770254627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45983.960770254627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45983.960770254627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45983.960770254627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45983.960770254627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45983.960770254627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45983.960770254627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45983.960770254627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45983.960770254627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45983.960770254627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45983.960770254627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45983.960770254627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45983.960770254627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45983.960770254627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45983.960770254627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45983.960770254627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45983.960770254627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45983.960770254627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45983.960770254627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45983.960770254627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45983.960770254627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45983.960770254627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45983.960770254627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45983.960770254627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45983.960770254627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45983.960770254627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45983.960770254627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45983.960770254627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32" ca="1" si="7">IFERROR(NOW()-F387,"")</f>
        <v>45983.960770254627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45983.960770254627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45983.960770254627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45983.960770254627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45983.960770254627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45983.960770254627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45983.960770254627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45983.960770254627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45983.960770254627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45983.960770254627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45983.960770254627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45983.960770254627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45983.960770254627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45983.960770254627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45983.960770254627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45983.960770254627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45983.960770254627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45983.960770254627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45983.960770254627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45983.960770254627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45983.960770254627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45983.960770254627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45983.960770254627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45983.960770254627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45983.960770254627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45983.960770254627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45983.960770254627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45983.960770254627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45983.960770254627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45983.960770254627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45983.960770254627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45983.960770254627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45983.960770254627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45983.960770254627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45983.960770254627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45983.960770254627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45983.960770254627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45983.960770254627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45983.960770254627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45983.960770254627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45983.960770254627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45983.960770254627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45983.960770254627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45983.960770254627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45983.960770254627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45983.960770254627</v>
      </c>
      <c r="H432" s="95"/>
      <c r="I432" s="113" t="str">
        <f>IFERROR(VLOOKUP(D432,DB!A:F,6,0),"")</f>
        <v/>
      </c>
      <c r="J432" s="113" t="str">
        <f>IFERROR(VLOOKUP(D432,DB!A:G,7,0),"")</f>
        <v/>
      </c>
      <c r="K432" s="97"/>
      <c r="L432" s="91" t="str">
        <f>IFERROR(VLOOKUP(D432,DB!A:I,9,0),"")</f>
        <v/>
      </c>
    </row>
  </sheetData>
  <dataValidations count="2">
    <dataValidation allowBlank="1" showInputMessage="1" showErrorMessage="1" sqref="E1" xr:uid="{A4F81451-56CC-4543-9497-104C4E44EE4B}"/>
    <dataValidation type="list" allowBlank="1" showInputMessage="1" showErrorMessage="1" sqref="E2:E4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92.128710069438966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39104</v>
      </c>
      <c r="F3" s="38">
        <v>45926.188877314817</v>
      </c>
      <c r="G3" s="108">
        <f t="shared" ref="G3" ca="1" si="0">IFERROR(NOW()-F3,"")</f>
        <v>57.771892939810641</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39104</v>
      </c>
      <c r="F4" s="110">
        <v>45948.661111111112</v>
      </c>
      <c r="G4" s="111">
        <f t="shared" ref="G4" ca="1" si="1">IFERROR(NOW()-F4,"")</f>
        <v>35.299659143514873</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6.445967013889458</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2.5874716435137088</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15237</v>
      </c>
      <c r="E7" s="109" t="s">
        <v>39021</v>
      </c>
      <c r="F7" s="109" t="s">
        <v>39130</v>
      </c>
      <c r="G7" s="111" t="str">
        <f ca="1">IFERROR(NOW()-F7,"")</f>
        <v/>
      </c>
      <c r="H7" s="128">
        <v>45983.834201388891</v>
      </c>
      <c r="I7" s="109" t="str">
        <f>IFERROR(VLOOKUP(D7,DB!A:F,6,0),"")</f>
        <v>SCECO</v>
      </c>
      <c r="J7" s="109" t="str">
        <f>IFERROR(VLOOKUP(D7,DB!A:G,7,0),"")</f>
        <v>Dead</v>
      </c>
      <c r="K7" s="109" t="s">
        <v>39131</v>
      </c>
      <c r="L7" s="109" t="str">
        <f>IFERROR(VLOOKUP(D7,DB!A:I,9,0),"")</f>
        <v>Latis</v>
      </c>
    </row>
    <row r="8" spans="1:13">
      <c r="A8" s="109"/>
      <c r="B8" s="109" t="str">
        <f>IFERROR(VLOOKUP(D8,DB!A:K,11,0),"")</f>
        <v/>
      </c>
      <c r="C8" s="109"/>
      <c r="D8" s="109"/>
      <c r="E8" s="109"/>
      <c r="F8" s="109"/>
      <c r="G8" s="111">
        <f ca="1">IFERROR(NOW()-F8,"")</f>
        <v>45983.960770254627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45983.960770254627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45983.960770254627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45983.960770254627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45983.960770254627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45983.960770254627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45983.960770254627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45983.960770254627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45983.960770254627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45983.960770254627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45983.960770254627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45983.960770254627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45983.960770254627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45983.960770254627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45983.960770254627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45983.960770254627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45983.960770254627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45983.960770254627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45983.960770254627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45983.960770254627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45983.960770254627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45983.960770254627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45983.960770254627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45983.960770254627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45983.960770254627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45983.960770254627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45983.960770254627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45983.960770254627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45983.960770254627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45983.960770254627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45983.960770254627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45983.960770254627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45983.960770254627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45983.960770254627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45983.960770254627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45983.960770254627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45983.960770254627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45983.960770254627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45983.960770254627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45983.960770254627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45983.960770254627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45983.960770254627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45983.960770254627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45983.960770254627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45983.960770254627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45983.960770254627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45983.960770254627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45983.960770254627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45983.960770254627</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45983.960770254627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45983.960770254627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45983.960770254627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45983.960770254627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45983.960770254627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45983.960770254627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45983.960770254627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45983.960770254627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45983.960770254627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45983.960770254627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45983.960770254627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45983.960770254627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45983.960770254627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45983.960770254627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45983.960770254627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45983.960770254627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45983.960770254627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45983.960770254627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45983.960770254627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45983.960770254627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45983.960770254627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45983.960770254627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45983.960770254627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45983.960770254627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45983.960770254627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45983.960770254627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45983.960770254627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45983.960770254627</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2</v>
      </c>
      <c r="D2" s="151" t="s">
        <v>38968</v>
      </c>
      <c r="E2" s="109" t="s">
        <v>39021</v>
      </c>
      <c r="F2" s="121">
        <v>45983.943680555552</v>
      </c>
      <c r="G2" s="104">
        <f t="shared" ref="G2:G12" ca="1" si="0">IFERROR(NOW()-F2,"-")</f>
        <v>1.70896990748588E-2</v>
      </c>
      <c r="H2" s="121">
        <v>45983.922696759262</v>
      </c>
      <c r="I2" s="119" t="str">
        <f>IFERROR(VLOOKUP(D2,DB!A:F,6,0),"")</f>
        <v>Generator-SG</v>
      </c>
      <c r="J2" s="119" t="str">
        <f>IFERROR(VLOOKUP(D2,DB!A:G,7,0),"")</f>
        <v>Vandalized</v>
      </c>
      <c r="K2" s="122" t="s">
        <v>39133</v>
      </c>
      <c r="L2" s="123" t="str">
        <f>IFERROR(VLOOKUP(D2,DB!A:I,9,0),"")</f>
        <v>Latis</v>
      </c>
    </row>
    <row r="3" spans="1:16382" ht="31.5" customHeight="1">
      <c r="A3" s="118"/>
      <c r="B3" s="119" t="str">
        <f>IFERROR(VLOOKUP(D3,DB!A:K,11,0),"")</f>
        <v/>
      </c>
      <c r="C3" s="120"/>
      <c r="D3" s="119"/>
      <c r="E3" s="109"/>
      <c r="F3" s="121"/>
      <c r="G3" s="104">
        <f t="shared" ca="1" si="0"/>
        <v>45983.960770254627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45983.960770254627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45983.960770254627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45983.960770254627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45983.960770254627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45983.960770254627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45983.960770254627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45983.960770254627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45983.960770254627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45983.960770254627</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45983.960770254627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45983.960770254627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45983.960770254627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45983.960770254627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45983.960770254627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45983.960770254627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45983.960770254627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45983.960770254627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45983.960770254627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45983.960770254627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45983.960770254627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45983.960770254627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45983.960770254627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45983.960770254627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45983.960770254627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45983.960770254627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45983.960770254627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45983.960770254627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45983.960770254627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45983.960770254627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45983.960770254627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45983.960770254627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45983.960770254627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45983.960770254627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45983.960770254627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45983.960770254627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45983.960770254627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45983.960770254627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45983.960770254627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45983.960770254627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45983.960770254627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45983.960770254627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45983.960770254627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45983.960770254627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45983.960770254627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45983.960770254627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45983.960770254627</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45983.960770254627</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45983.960770254627</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45983.960770254627</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45983.960770254627</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45983.960770254627</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45983.960770254627</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45983.960770254627</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45983.960770254627</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45983.960770254627</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45983.960770254627</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45983.960770254627</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45983.960770254627</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2025-11-22T20:04:37Z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