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63" documentId="120_S{2AC9BD13-BADA-5192-A53E-5A8FF88502F6}" xr6:coauthVersionLast="47" xr6:coauthVersionMax="47" xr10:uidLastSave="{6569A081-7B44-478F-B944-D7D2859E929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9" i="5"/>
  <c r="G10" i="5"/>
  <c r="G11" i="5"/>
  <c r="G12" i="5"/>
  <c r="G13" i="5"/>
  <c r="G14" i="5"/>
  <c r="G15" i="5"/>
  <c r="G16" i="5"/>
  <c r="G17" i="5"/>
  <c r="G18" i="5"/>
  <c r="G19" i="5"/>
  <c r="G20" i="5"/>
  <c r="G21" i="5"/>
  <c r="G22" i="5"/>
  <c r="G23" i="5"/>
  <c r="G24" i="5"/>
  <c r="G25" i="5"/>
  <c r="G26" i="5"/>
  <c r="G27" i="5"/>
  <c r="G28" i="5"/>
  <c r="G29" i="5"/>
  <c r="G30" i="5"/>
  <c r="G31" i="5"/>
  <c r="G32" i="5"/>
  <c r="G33" i="5"/>
  <c r="G3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<sst xmlns="http://schemas.openxmlformats.org/spreadsheetml/2006/main" count="181524" uniqueCount="39139">
  <si>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</si>
  <si>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</si>
  <si>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</si>
  <si>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</si>
  <si>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</si>
  <si>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</si>
  <si>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</si>
  <si>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</si>
  <si>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</si>
  <si>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</si>
  <si>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</si>
  <si>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</si>
  <si>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</si>
  <si>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</si>
  <si>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</si>
  <si>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</si>
  <si>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</si>
  <si>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</si>
  <si>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</si>
  <si>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</si>
  <si>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</si>
  <si>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</si>
  <si>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</si>
  <si>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</si>
  <si>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</si>
  <si>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</si>
  <si>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</si>
  <si>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</si>
  <si>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</si>
  <si>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</si>
  <si>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</si>
  <si>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</si>
  <si>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</si>
  <si>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</si>
  <si>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</si>
  <si>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</si>
  <si>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</si>
  <si>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</si>
  <si>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</si>
  <si>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</si>
  <si>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</si>
  <si>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</si>
  <si>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</si>
  <si>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</si>
  <si>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</si>
  <si>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</si>
  <si>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</si>
  <si>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</si>
  <si>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</si>
  <si>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</si>
  <si>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</si>
  <si>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</si>
  <si>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</si>
  <si>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</si>
  <si>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</si>
  <si>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</si>
  <si>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</si>
  <si>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</si>
  <si>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</si>
  <si>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</si>
  <si>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</si>
  <si>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</si>
  <si>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</si>
  <si>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</si>
  <si>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</si>
  <si>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</si>
  <si>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</si>
  <si>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</si>
  <si>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</si>
  <si>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</si>
  <si>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</si>
  <si>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</si>
  <si>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</si>
  <si>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</si>
  <si>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</si>
  <si>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</si>
  <si>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</si>
  <si>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</si>
  <si>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</si>
  <si>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</si>
  <si>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</si>
  <si>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</si>
  <si>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</si>
  <si>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</si>
  <si>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</si>
  <si>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</si>
  <si>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</si>
  <si>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</si>
  <si>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</si>
  <si>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</si>
  <si>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</si>
  <si>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</si>
  <si>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</si>
  <si>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</si>
  <si>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</si>
  <si>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</si>
  <si>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</si>
  <si>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</si>
  <si>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</si>
  <si>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</si>
  <si>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</si>
  <si>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</si>
  <si>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</si>
  <si>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</si>
  <si>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</si>
  <si>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</si>
  <si>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</si>
  <si>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</si>
  <si>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</si>
  <si>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</si>
  <si>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</si>
  <si>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</si>
  <si>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</si>
  <si>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</si>
  <si>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</si>
  <si>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</si>
  <si>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</si>
  <si>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</si>
  <si>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</si>
  <si>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</si>
  <si>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</si>
  <si>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</si>
  <si>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</si>
  <si>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</si>
  <si>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</si>
  <si>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</si>
  <si>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</si>
  <si>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</si>
  <si>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</si>
  <si>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</si>
  <si>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</si>
  <si>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</si>
  <si>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</si>
  <si>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</si>
  <si>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</si>
  <si>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</si>
  <si>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</si>
  <si>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</si>
  <si>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</si>
  <si>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</si>
  <si>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</si>
  <si>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</si>
  <si>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</si>
  <si>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</si>
  <si>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</si>
  <si>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</si>
  <si>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</si>
  <si>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</si>
  <si>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</si>
  <si>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</si>
  <si>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</si>
  <si>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</si>
  <si>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</si>
  <si>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</si>
  <si>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</si>
  <si>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</si>
  <si>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</si>
  <si>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</si>
  <si>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</si>
  <si>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</si>
  <si>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</si>
  <si>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</si>
  <si>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</si>
  <si>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</si>
  <si>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</si>
  <si>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</si>
  <si>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</si>
  <si>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</si>
  <si>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</si>
  <si>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</si>
  <si>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</si>
  <si>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</si>
  <si>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</si>
  <si>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</si>
  <si>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</si>
  <si>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</si>
  <si>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</si>
  <si>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</si>
  <si>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</si>
  <si>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</si>
  <si>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</si>
  <si>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</si>
  <si>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</si>
  <si>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</si>
  <si>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</si>
  <si>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</si>
  <si>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</si>
  <si>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</si>
  <si>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</si>
  <si>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</si>
  <si>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</si>
  <si>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</si>
  <si>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</si>
  <si>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</si>
  <si>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</si>
  <si>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</si>
  <si>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</si>
  <si>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</si>
  <si>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</si>
  <si>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</si>
  <si>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</si>
  <si>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</si>
  <si>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</si>
  <si>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</si>
  <si>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</si>
  <si>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</si>
  <si>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</si>
  <si>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</si>
  <si>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</si>
  <si>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</si>
  <si>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</si>
  <si>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</si>
  <si>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</si>
  <si>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</si>
  <si>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</si>
  <si>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</si>
  <si>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</si>
  <si>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</si>
  <si>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</si>
  <si>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</si>
  <si>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</si>
  <si>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</si>
  <si>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</si>
  <si>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</si>
  <si>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</si>
  <si>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</si>
  <si>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</si>
  <si>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</si>
  <si>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</si>
  <si>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</si>
  <si>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</si>
  <si>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</si>
  <si>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</si>
  <si>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</si>
  <si>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</si>
  <si>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</si>
  <si>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</si>
  <si>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</si>
  <si>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</si>
  <si>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</si>
  <si>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</si>
  <si>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</si>
  <si>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</si>
  <si>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</si>
  <si>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</si>
  <si>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</si>
  <si>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</si>
  <si>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</si>
  <si>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</si>
  <si>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</si>
  <si>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</si>
  <si>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</si>
  <si>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</si>
  <si>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</si>
  <si>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</si>
  <si>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</si>
  <si>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</si>
  <si>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</si>
  <si>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</si>
  <si>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</si>
  <si>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</si>
  <si>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</si>
  <si>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</si>
  <si>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</si>
  <si>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</si>
  <si>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</si>
  <si>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</si>
  <si>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</si>
  <si>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</si>
  <si>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</si>
  <si>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</si>
  <si>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</si>
  <si>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</si>
  <si>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</si>
  <si>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</si>
  <si>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</si>
  <si>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</si>
  <si>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</si>
  <si>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</si>
  <si>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</si>
  <si>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</si>
  <si>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</si>
  <si>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</si>
  <si>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</si>
  <si>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</si>
  <si>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</si>
  <si>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</si>
  <si>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</si>
  <si>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</si>
  <si>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</si>
  <si>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</si>
  <si>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</si>
  <si>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</si>
  <si>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</si>
  <si>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</si>
  <si>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</si>
  <si>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</si>
  <si>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</si>
  <si>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</si>
  <si>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</si>
  <si>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</si>
  <si>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</si>
  <si>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</si>
  <si>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</si>
  <si>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</si>
  <si>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</si>
  <si>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</si>
  <si>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</si>
  <si>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</si>
  <si>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</si>
  <si>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</si>
  <si>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</si>
  <si>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</si>
  <si>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</si>
  <si>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</si>
  <si>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</si>
  <si>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</si>
  <si>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</si>
  <si>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</si>
  <si>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</si>
  <si>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</si>
  <si>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</si>
  <si>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</si>
  <si>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</si>
  <si>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</si>
  <si>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</si>
  <si>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</si>
  <si>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</si>
  <si>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</si>
  <si>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</si>
  <si>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</si>
  <si>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</si>
  <si>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</si>
  <si>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</si>
  <si>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</si>
  <si>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</si>
  <si>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</si>
  <si>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</si>
  <si>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</si>
  <si>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</si>
  <si>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</si>
  <si>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</si>
  <si>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</si>
  <si>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</si>
  <si>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</si>
  <si>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</si>
  <si>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</si>
  <si>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</si>
  <si>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</si>
  <si>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</si>
  <si>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</si>
  <si>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</si>
  <si>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</si>
  <si>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</si>
  <si>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</si>
  <si>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</si>
  <si>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</si>
  <si>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</si>
  <si>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</si>
  <si>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</si>
  <si>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</si>
  <si>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</si>
  <si>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</si>
  <si>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</si>
  <si>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</si>
  <si>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</si>
  <si>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</si>
  <si>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</si>
  <si>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</si>
  <si>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</si>
  <si>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</si>
  <si>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</si>
  <si>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</si>
  <si>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</si>
  <si>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</si>
  <si>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</si>
  <si>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</si>
  <si>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</si>
  <si>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</si>
  <si>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</si>
  <si>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</si>
  <si>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</si>
  <si>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</si>
  <si>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</si>
  <si>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</si>
  <si>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</si>
  <si>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</si>
  <si>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</si>
  <si>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</si>
  <si>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</si>
  <si>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</si>
  <si>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</si>
  <si>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</si>
  <si>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</si>
  <si>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</si>
  <si>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</si>
  <si>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</si>
  <si>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</si>
  <si>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</si>
  <si>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</si>
  <si>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</si>
  <si>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</si>
  <si>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</si>
  <si>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</si>
  <si>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</si>
  <si>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</si>
  <si>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</si>
  <si>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</si>
  <si>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</si>
  <si>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</si>
  <si>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</si>
  <si>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</si>
  <si>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</si>
  <si>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</si>
  <si>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</si>
  <si>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</si>
  <si>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</si>
  <si>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</si>
  <si>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</si>
  <si>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</si>
  <si>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</si>
  <si>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</si>
  <si>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</si>
  <si>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</si>
  <si>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</si>
  <si>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</si>
  <si>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</si>
  <si>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</si>
  <si>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</si>
  <si>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</si>
  <si>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</si>
  <si>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</si>
  <si>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</si>
  <si>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</si>
  <si>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</si>
  <si>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</si>
  <si>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</si>
  <si>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</si>
  <si>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</si>
  <si>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</si>
  <si>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</si>
  <si>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</si>
  <si>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</si>
  <si>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</si>
  <si>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</si>
  <si>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</si>
  <si>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</si>
  <si>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</si>
  <si>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</si>
  <si>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</si>
  <si>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</si>
  <si>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</si>
  <si>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</si>
  <si>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</si>
  <si>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</si>
  <si>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</si>
  <si>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</si>
  <si>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</si>
  <si>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</si>
  <si>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</si>
  <si>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</si>
  <si>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</si>
  <si>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</si>
  <si>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</si>
  <si>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</si>
  <si>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</si>
  <si>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</si>
  <si>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</si>
  <si>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</si>
  <si>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</si>
  <si>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</si>
  <si>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</si>
  <si>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</si>
  <si>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</si>
  <si>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</si>
  <si>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</si>
  <si>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</si>
  <si>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</si>
  <si>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</si>
  <si>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</si>
  <si>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</si>
  <si>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</si>
  <si>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</si>
  <si>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</si>
  <si>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</si>
  <si>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</si>
  <si>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</si>
  <si>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</si>
  <si>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</si>
  <si>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</si>
  <si>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</si>
  <si>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</si>
  <si>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</si>
  <si>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</si>
  <si>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</si>
  <si>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</si>
  <si>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</si>
  <si>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</si>
  <si>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</si>
  <si>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</si>
  <si>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</si>
  <si>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</si>
  <si>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</si>
  <si>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</si>
  <si>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</si>
  <si>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</si>
  <si>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</si>
  <si>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</si>
  <si>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</si>
  <si>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</si>
  <si>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</si>
  <si>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</si>
  <si>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</si>
  <si>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</si>
  <si>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</si>
  <si>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</si>
  <si>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</si>
  <si>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</si>
  <si>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</si>
  <si>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</si>
  <si>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</si>
  <si>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</si>
  <si>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</si>
  <si>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</si>
  <si>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</si>
  <si>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</si>
  <si>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</si>
  <si>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</si>
  <si>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</si>
  <si>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</si>
  <si>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</si>
  <si>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</si>
  <si>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</si>
  <si>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</si>
  <si>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</si>
  <si>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</si>
  <si>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</si>
  <si>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</si>
  <si>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</si>
  <si>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</si>
  <si>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</si>
  <si>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</si>
  <si>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</si>
  <si>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</si>
  <si>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</si>
  <si>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</si>
  <si>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</si>
  <si>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</si>
  <si>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</si>
  <si>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</si>
  <si>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</si>
  <si>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</si>
  <si>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</si>
  <si>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</si>
  <si>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</si>
  <si>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</si>
  <si>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</si>
  <si>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</si>
  <si>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</si>
  <si>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</si>
  <si>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</si>
  <si>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</si>
  <si>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</si>
  <si>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</si>
  <si>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</si>
  <si>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</si>
  <si>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</si>
  <si>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</si>
  <si>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</si>
  <si>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</si>
  <si>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</si>
  <si>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</si>
  <si>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</si>
  <si>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</si>
  <si>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</si>
  <si>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</si>
  <si>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</si>
  <si>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</si>
  <si>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</si>
  <si>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</si>
  <si>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</si>
  <si>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</si>
  <si>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</si>
  <si>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</si>
  <si>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</si>
  <si>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</si>
  <si>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</si>
  <si>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</si>
  <si>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</si>
  <si>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</si>
  <si>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</si>
  <si>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</si>
  <si>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</si>
  <si>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</si>
  <si>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</si>
  <si>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</si>
  <si>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</si>
  <si>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</si>
  <si>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</si>
  <si>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</si>
  <si>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</si>
  <si>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</si>
  <si>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</si>
  <si>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</si>
  <si>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</si>
  <si>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</si>
  <si>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</si>
  <si>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</si>
  <si>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</si>
  <si>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</si>
  <si>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</si>
  <si>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</si>
  <si>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</si>
  <si>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</si>
  <si>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</si>
  <si>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</si>
  <si>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</si>
  <si>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</si>
  <si>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</si>
  <si>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</si>
  <si>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</si>
  <si>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</si>
  <si>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</si>
  <si>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</si>
  <si>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</si>
  <si>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</si>
  <si>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</si>
  <si>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</si>
  <si>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</si>
  <si>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</si>
  <si>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</si>
  <si>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</si>
  <si>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</si>
  <si>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</si>
  <si>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</si>
  <si>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</si>
  <si>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</si>
  <si>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</si>
  <si>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</si>
  <si>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</si>
  <si>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</si>
  <si>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</si>
  <si>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</si>
  <si>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</si>
  <si>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</si>
  <si>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</si>
  <si>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</si>
  <si>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</si>
  <si>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</si>
  <si>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</si>
  <si>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</si>
  <si>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</si>
  <si>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</si>
  <si>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</si>
  <si>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</si>
  <si>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</si>
  <si>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</si>
  <si>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</si>
  <si>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</si>
  <si>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</si>
  <si>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</si>
  <si>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</si>
  <si>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</si>
  <si>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</si>
  <si>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</si>
  <si>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</si>
  <si>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</si>
  <si>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</si>
  <si>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</si>
  <si>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</si>
  <si>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</si>
  <si>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</si>
  <si>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</si>
  <si>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</si>
  <si>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</si>
  <si>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</si>
  <si>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</si>
  <si>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</si>
  <si>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</si>
  <si>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</si>
  <si>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</si>
  <si>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</si>
  <si>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</si>
  <si>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</si>
  <si>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</si>
  <si>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</si>
  <si>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</si>
  <si>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</si>
  <si>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</si>
  <si>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</si>
  <si>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</si>
  <si>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</si>
  <si>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</si>
  <si>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</si>
  <si>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</si>
  <si>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</si>
  <si>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</si>
  <si>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</si>
  <si>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</si>
  <si>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</si>
  <si>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</si>
  <si>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</si>
  <si>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</si>
  <si>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</si>
  <si>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</si>
  <si>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</si>
  <si>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</si>
  <si>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</si>
  <si>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</si>
  <si>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</si>
  <si>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</si>
  <si>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</si>
  <si>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</si>
  <si>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</si>
  <si>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</si>
  <si>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</si>
  <si>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</si>
  <si>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</si>
  <si>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</si>
  <si>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</si>
  <si>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</si>
  <si>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</si>
  <si>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</si>
  <si>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</si>
  <si>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</si>
  <si>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</si>
  <si>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</si>
  <si>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</si>
  <si>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</si>
  <si>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</si>
  <si>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</si>
  <si>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</si>
  <si>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</si>
  <si>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</si>
  <si>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</si>
  <si>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</si>
  <si>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</si>
  <si>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</si>
  <si>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</si>
  <si>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</si>
  <si>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</si>
  <si>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</si>
  <si>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</si>
  <si>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</si>
  <si>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</si>
  <si>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</si>
  <si>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</si>
  <si>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</si>
  <si>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</si>
  <si>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</si>
  <si>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</si>
  <si>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</si>
  <si>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</si>
  <si>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</si>
  <si>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</si>
  <si>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</si>
  <si>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</si>
  <si>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</si>
  <si>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</si>
  <si>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</si>
  <si>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</si>
  <si>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</si>
  <si>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</si>
  <si>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</si>
  <si>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</si>
  <si>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</si>
  <si>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</si>
  <si>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</si>
  <si>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</si>
  <si>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</si>
  <si>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</si>
  <si>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</si>
  <si>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</si>
  <si>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</si>
  <si>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</si>
  <si>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</si>
  <si>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</si>
  <si>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</si>
  <si>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</si>
  <si>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</si>
  <si>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</si>
  <si>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</si>
  <si>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</si>
  <si>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</si>
  <si>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</si>
  <si>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</si>
  <si>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</si>
  <si>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</si>
  <si>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</si>
  <si>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</si>
  <si>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</si>
  <si>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</si>
  <si>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</si>
  <si>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</si>
  <si>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</si>
  <si>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</si>
  <si>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</si>
  <si>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</si>
  <si>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</si>
  <si>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</si>
  <si>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</si>
  <si>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</si>
  <si>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</si>
  <si>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</si>
  <si>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</si>
  <si>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</si>
  <si>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</si>
  <si>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</si>
  <si>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</si>
  <si>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</si>
  <si>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</si>
  <si>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</si>
  <si>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</si>
  <si>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</si>
  <si>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</si>
  <si>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</si>
  <si>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</si>
  <si>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</si>
  <si>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</si>
  <si>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</si>
  <si>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</si>
  <si>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</si>
  <si>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</si>
  <si>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</si>
  <si>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</si>
  <si>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</si>
  <si>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</si>
  <si>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</si>
  <si>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</si>
  <si>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</si>
  <si>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</si>
  <si>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</si>
  <si>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</si>
  <si>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</si>
  <si>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</si>
  <si>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</si>
  <si>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</si>
  <si>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</si>
  <si>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</si>
  <si>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</si>
  <si>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</si>
  <si>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</si>
  <si>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</si>
  <si>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</si>
  <si>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</si>
  <si>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</si>
  <si>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</si>
  <si>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</si>
  <si>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</si>
  <si>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</si>
  <si>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</si>
  <si>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</si>
  <si>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</si>
  <si>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</si>
  <si>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</si>
  <si>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</si>
  <si>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</si>
  <si>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</si>
  <si>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</si>
  <si>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</si>
  <si>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</si>
  <si>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</si>
  <si>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</si>
  <si>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</si>
  <si>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</si>
  <si>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</si>
  <si>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</si>
  <si>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</si>
  <si>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</si>
  <si>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</si>
  <si>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</si>
  <si>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</si>
  <si>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</si>
  <si>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</si>
  <si>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</si>
  <si>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</si>
  <si>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</si>
  <si>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</si>
  <si>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</si>
  <si>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</si>
  <si>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</si>
  <si>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</si>
  <si>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</si>
  <si>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</si>
  <si>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</si>
  <si>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</si>
  <si>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</si>
  <si>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</si>
  <si>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</si>
  <si>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</si>
  <si>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</si>
  <si>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</si>
  <si>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</si>
  <si>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</si>
  <si>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</si>
  <si>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</si>
  <si>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</si>
  <si>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</si>
  <si>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</si>
  <si>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</si>
  <si>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</si>
  <si>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</si>
  <si>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</si>
  <si>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</si>
  <si>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</si>
  <si>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</si>
  <si>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</si>
  <si>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</si>
  <si>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</si>
  <si>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</si>
  <si>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</si>
  <si>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</si>
  <si>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</si>
  <si>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</si>
  <si>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</si>
  <si>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</si>
  <si>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</si>
  <si>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</si>
  <si>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</si>
  <si>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</si>
  <si>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</si>
  <si>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</si>
  <si>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</si>
  <si>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</si>
  <si>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</si>
  <si>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</si>
  <si>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</si>
  <si>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</si>
  <si>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</si>
  <si>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</si>
  <si>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</si>
  <si>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</si>
  <si>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</si>
  <si>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</si>
  <si>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</si>
  <si>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</si>
  <si>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</si>
  <si>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</si>
  <si>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</si>
  <si>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</si>
  <si>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</si>
  <si>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</si>
  <si>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</si>
  <si>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</si>
  <si>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</si>
  <si>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</si>
  <si>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</si>
  <si>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</si>
  <si>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</si>
  <si>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</si>
  <si>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</si>
  <si>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</si>
  <si>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</si>
  <si>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</si>
  <si>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</si>
  <si>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</si>
  <si>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</si>
  <si>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</si>
  <si>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</si>
  <si>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</si>
  <si>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</si>
  <si>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</si>
  <si>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</si>
  <si>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</si>
  <si>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</si>
  <si>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</si>
  <si>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</si>
  <si>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</si>
  <si>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</si>
  <si>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</si>
  <si>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</si>
  <si>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</si>
  <si>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</si>
  <si>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</si>
  <si>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</si>
  <si>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</si>
  <si>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</si>
  <si>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</si>
  <si>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</si>
  <si>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</si>
  <si>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</si>
  <si>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</si>
  <si>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</si>
  <si>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</si>
  <si>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</si>
  <si>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</si>
  <si>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</si>
  <si>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</si>
  <si>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</si>
  <si>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</si>
  <si>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</si>
  <si>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</si>
  <si>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</si>
  <si>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</si>
  <si>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</si>
  <si>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</si>
  <si>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</si>
  <si>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</si>
  <si>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</si>
  <si>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</si>
  <si>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</si>
  <si>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</si>
  <si>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</si>
  <si>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</si>
  <si>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</si>
  <si>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</si>
  <si>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</si>
  <si>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</si>
  <si>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</si>
  <si>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</si>
  <si>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</si>
  <si>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</si>
  <si>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</si>
  <si>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</si>
  <si>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</si>
  <si>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</si>
  <si>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</si>
  <si>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</si>
  <si>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</si>
  <si>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</si>
  <si>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</si>
  <si>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</si>
  <si>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</si>
  <si>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</si>
  <si>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</si>
  <si>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</si>
  <si>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</si>
  <si>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</si>
  <si>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</si>
  <si>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</si>
  <si>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</si>
  <si>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</si>
  <si>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</si>
  <si>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</si>
  <si>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</si>
  <si>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</si>
  <si>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</si>
  <si>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</si>
  <si>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</si>
  <si>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</si>
  <si>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</si>
  <si>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</si>
  <si>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</si>
  <si>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</si>
  <si>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</si>
  <si>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</si>
  <si>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</si>
  <si>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</si>
  <si>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</si>
  <si>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</si>
  <si>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</si>
  <si>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</si>
  <si>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</si>
  <si>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</si>
  <si>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</si>
  <si>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</si>
  <si>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</si>
  <si>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</si>
  <si>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</si>
  <si>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</si>
  <si>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</si>
  <si>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</si>
  <si>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</si>
  <si>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</si>
  <si>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</si>
  <si>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</si>
  <si>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</si>
  <si>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</si>
  <si>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</si>
  <si>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</si>
  <si>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</si>
  <si>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</si>
  <si>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</si>
  <si>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</si>
  <si>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</si>
  <si>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</si>
  <si>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</si>
  <si>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</si>
  <si>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</si>
  <si>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</si>
  <si>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</si>
  <si>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</si>
  <si>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</si>
  <si>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</si>
  <si>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</si>
  <si>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</si>
  <si>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</si>
  <si>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</si>
  <si>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</si>
  <si>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</si>
  <si>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</si>
  <si>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</si>
  <si>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</si>
  <si>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</si>
  <si>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</si>
  <si>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</si>
  <si>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</si>
  <si>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</si>
  <si>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</si>
  <si>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</si>
  <si>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</si>
  <si>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</si>
  <si>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</si>
  <si>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</si>
  <si>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</si>
  <si>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</si>
  <si>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</si>
  <si>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</si>
  <si>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</si>
  <si>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</si>
  <si>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</si>
  <si>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</si>
  <si>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</si>
  <si>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</si>
  <si>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</si>
  <si>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</si>
  <si>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</si>
  <si>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</si>
  <si>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</si>
  <si>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</si>
  <si>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</si>
  <si>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</si>
  <si>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</si>
  <si>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</si>
  <si>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</si>
  <si>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</si>
  <si>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</si>
  <si>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</si>
  <si>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</si>
  <si>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</si>
  <si>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</si>
  <si>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</si>
  <si>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</si>
  <si>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</si>
  <si>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</si>
  <si>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</si>
  <si>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</si>
  <si>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</si>
  <si>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</si>
  <si>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</si>
  <si>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</si>
  <si>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</si>
  <si>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</si>
  <si>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</si>
  <si>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</si>
  <si>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</si>
  <si>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</si>
  <si>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</si>
  <si>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</si>
  <si>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</si>
  <si>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</si>
  <si>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</si>
  <si>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</si>
  <si>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</si>
  <si>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</si>
  <si>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</si>
  <si>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</si>
  <si>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</si>
  <si>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</si>
  <si>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</si>
  <si>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</si>
  <si>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</si>
  <si>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</si>
  <si>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</si>
  <si>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</si>
  <si>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</si>
  <si>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</si>
  <si>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</si>
  <si>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</si>
  <si>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</si>
  <si>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</si>
  <si>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</si>
  <si>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</si>
  <si>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</si>
  <si>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</si>
  <si>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</si>
  <si>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</si>
  <si>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</si>
  <si>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</si>
  <si>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</si>
  <si>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</si>
  <si>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</si>
  <si>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</si>
  <si>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</si>
  <si>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</si>
  <si>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</si>
  <si>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</si>
  <si>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</si>
  <si>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</si>
  <si>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</si>
  <si>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</si>
  <si>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</si>
  <si>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</si>
  <si>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</si>
  <si>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</si>
  <si>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</si>
  <si>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</si>
  <si>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</si>
  <si>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</si>
  <si>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</si>
  <si>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</si>
  <si>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</si>
  <si>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</si>
  <si>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</si>
  <si>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</si>
  <si>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</si>
  <si>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</si>
  <si>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</si>
  <si>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</si>
  <si>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</si>
  <si>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</si>
  <si>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</si>
  <si>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</si>
  <si>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</si>
  <si>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</si>
  <si>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</si>
  <si>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</si>
  <si>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</si>
  <si>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</si>
  <si>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</si>
  <si>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</si>
  <si>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</si>
  <si>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</si>
  <si>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</si>
  <si>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</si>
  <si>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</si>
  <si>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</si>
  <si>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</si>
  <si>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</si>
  <si>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</si>
  <si>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</si>
  <si>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</si>
  <si>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</si>
  <si>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</si>
  <si>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</si>
  <si>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</si>
  <si>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</si>
  <si>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</si>
  <si>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</si>
  <si>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</si>
  <si>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</si>
  <si>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</si>
  <si>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</si>
  <si>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</si>
  <si>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</si>
  <si>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</si>
  <si>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</si>
  <si>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</si>
  <si>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</si>
  <si>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</si>
  <si>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</si>
  <si>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</si>
  <si>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</si>
  <si>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</si>
  <si>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</si>
  <si>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</si>
  <si>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</si>
  <si>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</si>
  <si>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</si>
  <si>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</si>
  <si>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</si>
  <si>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</si>
  <si>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</si>
  <si>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</si>
  <si>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</si>
  <si>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</si>
  <si>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</si>
  <si>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</si>
  <si>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</si>
  <si>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</si>
  <si>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</si>
  <si>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</si>
  <si>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</si>
  <si>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</si>
  <si>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</si>
  <si>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</si>
  <si>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</si>
  <si>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</si>
  <si>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</si>
  <si>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</si>
  <si>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</si>
  <si>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</si>
  <si>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</si>
  <si>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</si>
  <si>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</si>
  <si>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</si>
  <si>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</si>
  <si>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</si>
  <si>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</si>
  <si>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</si>
  <si>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</si>
  <si>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</si>
  <si>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</si>
  <si>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</si>
  <si>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</si>
  <si>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</si>
  <si>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</si>
  <si>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</si>
  <si>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</si>
  <si>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</si>
  <si>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</si>
  <si>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</si>
  <si>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</si>
  <si>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</si>
  <si>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</si>
  <si>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</si>
  <si>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</si>
  <si>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</si>
  <si>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</si>
  <si>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</si>
  <si>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</si>
  <si>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</si>
  <si>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</si>
  <si>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</si>
  <si>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</si>
  <si>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</si>
  <si>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</si>
  <si>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</si>
  <si>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</si>
  <si>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</si>
  <si>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</si>
  <si>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</si>
  <si>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</si>
  <si>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</si>
  <si>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</si>
  <si>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</si>
  <si>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</si>
  <si>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</si>
  <si>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</si>
  <si>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</si>
  <si>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</si>
  <si>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</si>
  <si>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</si>
  <si>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</si>
  <si>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</si>
  <si>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</si>
  <si>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</si>
  <si>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</si>
  <si>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</si>
  <si>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</si>
  <si>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</si>
  <si>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</si>
  <si>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</si>
  <si>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</si>
  <si>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</si>
  <si>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</si>
  <si>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</si>
  <si>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</si>
  <si>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</si>
  <si>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</si>
  <si>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</si>
  <si>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</si>
  <si>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</si>
  <si>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</si>
  <si>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</si>
  <si>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</si>
  <si>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</si>
  <si>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</si>
  <si>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</si>
  <si>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</si>
  <si>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</si>
  <si>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</si>
  <si>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</si>
  <si>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</si>
  <si>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</si>
  <si>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</si>
  <si>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</si>
  <si>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</si>
  <si>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</si>
  <si>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</si>
  <si>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</si>
  <si>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</si>
  <si>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</si>
  <si>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</si>
  <si>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</si>
  <si>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</si>
  <si>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</si>
  <si>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</si>
  <si>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</si>
  <si>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</si>
  <si>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</si>
  <si>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</si>
  <si>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</si>
  <si>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</si>
  <si>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</si>
  <si>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</si>
  <si>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</si>
  <si>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</si>
  <si>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</si>
  <si>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</si>
  <si>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</si>
  <si>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</si>
  <si>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</si>
  <si>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</si>
  <si>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</si>
  <si>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</si>
  <si>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</si>
  <si>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</si>
  <si>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</si>
  <si>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</si>
  <si>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</si>
  <si>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</si>
  <si>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</si>
  <si>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</si>
  <si>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</si>
  <si>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</si>
  <si>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</si>
  <si>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</si>
  <si>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</si>
  <si>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</si>
  <si>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</si>
  <si>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</si>
  <si>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</si>
  <si>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</si>
  <si>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</si>
  <si>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</si>
  <si>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</si>
  <si>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</si>
  <si>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</si>
  <si>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</si>
  <si>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</si>
  <si>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</si>
  <si>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</si>
  <si>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</si>
  <si>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</si>
  <si>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</si>
  <si>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</si>
  <si>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</si>
  <si>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</si>
  <si>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</si>
  <si>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</si>
  <si>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</si>
  <si>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</si>
  <si>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</si>
  <si>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</si>
  <si>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</si>
  <si>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</si>
  <si>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</si>
  <si>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</si>
  <si>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</si>
  <si>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</si>
  <si>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</si>
  <si>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</si>
  <si>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</si>
  <si>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</si>
  <si>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</si>
  <si>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</si>
  <si>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</si>
  <si>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</si>
  <si>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</si>
  <si>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</si>
  <si>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</si>
  <si>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</si>
  <si>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</si>
  <si>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</si>
  <si>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</si>
  <si>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</si>
  <si>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</si>
  <si>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</si>
  <si>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</si>
  <si>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</si>
  <si>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</si>
  <si>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</si>
  <si>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</si>
  <si>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</si>
  <si>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</si>
  <si>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</si>
  <si>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</si>
  <si>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</si>
  <si>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</si>
  <si>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</si>
  <si>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</si>
  <si>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</si>
  <si>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</si>
  <si>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</si>
  <si>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</si>
  <si>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</si>
  <si>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</si>
  <si>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</si>
  <si>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</si>
  <si>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</si>
  <si>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</si>
  <si>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</si>
  <si>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</si>
  <si>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</si>
  <si>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</si>
  <si>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</si>
  <si>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</si>
  <si>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</si>
  <si>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</si>
  <si>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</si>
  <si>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</si>
  <si>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</si>
  <si>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</si>
  <si>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</si>
  <si>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</si>
  <si>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</si>
  <si>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</si>
  <si>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</si>
  <si>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</si>
  <si>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</si>
  <si>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</si>
  <si>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</si>
  <si>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</si>
  <si>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</si>
  <si>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</si>
  <si>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</si>
  <si>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</si>
  <si>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</si>
  <si>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</si>
  <si>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</si>
  <si>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</si>
  <si>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</si>
  <si>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</si>
  <si>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</si>
  <si>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</si>
  <si>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</si>
  <si>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</si>
  <si>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</si>
  <si>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</si>
  <si>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</si>
  <si>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</si>
  <si>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</si>
  <si>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</si>
  <si>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</si>
  <si>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</si>
  <si>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</si>
  <si>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</si>
  <si>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</si>
  <si>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</si>
  <si>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</si>
  <si>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</si>
  <si>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</si>
  <si>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</si>
  <si>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</si>
  <si>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</si>
  <si>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</si>
  <si>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</si>
  <si>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</si>
  <si>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</si>
  <si>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</si>
  <si>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</si>
  <si>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</si>
  <si>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</si>
  <si>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</si>
  <si>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</si>
  <si>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</si>
  <si>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</si>
  <si>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</si>
  <si>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</si>
  <si>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</si>
  <si>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</si>
  <si>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</si>
  <si>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</si>
  <si>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</si>
  <si>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</si>
  <si>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</si>
  <si>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</si>
  <si>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</si>
  <si>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</si>
  <si>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</si>
  <si>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</si>
  <si>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</si>
  <si>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</si>
  <si>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</si>
  <si>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</si>
  <si>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</si>
  <si>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</si>
  <si>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</si>
  <si>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</si>
  <si>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</si>
  <si>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</si>
  <si>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</si>
  <si>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</si>
  <si>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</si>
  <si>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</si>
  <si>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</si>
  <si>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</si>
  <si>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</si>
  <si>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</si>
  <si>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</si>
  <si>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</si>
  <si>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</si>
  <si>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</si>
  <si>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</si>
  <si>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</si>
  <si>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</si>
  <si>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</si>
  <si>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</si>
  <si>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</si>
  <si>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</si>
  <si>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</si>
  <si>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</si>
  <si>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</si>
  <si>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</si>
  <si>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</si>
  <si>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</si>
  <si>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</si>
  <si>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</si>
  <si>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</si>
  <si>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</si>
  <si>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</si>
  <si>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</si>
  <si>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</si>
  <si>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</si>
  <si>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</si>
  <si>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</si>
  <si>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</si>
  <si>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</si>
  <si>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</si>
  <si>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</si>
  <si>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</si>
  <si>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</si>
  <si>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</si>
  <si>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</si>
  <si>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</si>
  <si>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</si>
  <si>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</si>
  <si>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</si>
  <si>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</si>
  <si>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</si>
  <si>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</si>
  <si>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</si>
  <si>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</si>
  <si>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</si>
  <si>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</si>
  <si>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</si>
  <si>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</si>
  <si>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</si>
  <si>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</si>
  <si>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</si>
  <si>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</si>
  <si>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</si>
  <si>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</si>
  <si>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</si>
  <si>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</si>
  <si>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</si>
  <si>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</si>
  <si>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</si>
  <si>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</si>
  <si>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</si>
  <si>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</si>
  <si>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</si>
  <si>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</si>
  <si>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</si>
  <si>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</si>
  <si>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</si>
  <si>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</si>
  <si>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</si>
  <si>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</si>
  <si>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</si>
  <si>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</si>
  <si>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</si>
  <si>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</si>
  <si>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</si>
  <si>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</si>
  <si>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</si>
  <si>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</si>
  <si>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</si>
  <si>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</si>
  <si>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</si>
  <si>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</si>
  <si>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</si>
  <si>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</si>
  <si>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</si>
  <si>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</si>
  <si>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</si>
  <si>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</si>
  <si>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</si>
  <si>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</si>
  <si>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</si>
  <si>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</si>
  <si>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</si>
  <si>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</si>
  <si>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</si>
  <si>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</si>
  <si>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</si>
  <si>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</si>
  <si>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</si>
  <si>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</si>
  <si>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</si>
  <si>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</si>
  <si>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</si>
  <si>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</si>
  <si>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</si>
  <si>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</si>
  <si>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</si>
  <si>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</si>
  <si>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</si>
  <si>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</si>
  <si>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</si>
  <si>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</si>
  <si>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</si>
  <si>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</si>
  <si>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</si>
  <si>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</si>
  <si>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</si>
  <si>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</si>
  <si>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</si>
  <si>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</si>
  <si>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</si>
  <si>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</si>
  <si>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</si>
  <si>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</si>
  <si>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</si>
  <si>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</si>
  <si>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</si>
  <si>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</si>
  <si>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</si>
  <si>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</si>
  <si>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</si>
  <si>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</si>
  <si>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</si>
  <si>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</si>
  <si>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</si>
  <si>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</si>
  <si>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</si>
  <si>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</si>
  <si>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</si>
  <si>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</si>
  <si>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</si>
  <si>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</si>
  <si>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</si>
  <si>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</si>
  <si>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</si>
  <si>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</si>
  <si>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</si>
  <si>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</si>
  <si>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</si>
  <si>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</si>
  <si>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</si>
  <si>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</si>
  <si>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</si>
  <si>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</si>
  <si>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</si>
  <si>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</si>
  <si>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</si>
  <si>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</si>
  <si>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</si>
  <si>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</si>
  <si>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</si>
  <si>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</si>
  <si>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</si>
  <si>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</si>
  <si>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</si>
  <si>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</si>
  <si>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</si>
  <si>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</si>
  <si>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</si>
  <si>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</si>
  <si>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</si>
  <si>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</si>
  <si>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</si>
  <si>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</si>
  <si>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</si>
  <si>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</si>
  <si>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</si>
  <si>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</si>
  <si>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</si>
  <si>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</si>
  <si>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</si>
  <si>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</si>
  <si>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</si>
  <si>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</si>
  <si>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</si>
  <si>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</si>
  <si>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</si>
  <si>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</si>
  <si>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</si>
  <si>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</si>
  <si>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</si>
  <si>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</si>
  <si>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</si>
  <si>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</si>
  <si>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</si>
  <si>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</si>
  <si>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</si>
  <si>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</si>
  <si>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</si>
  <si>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</si>
  <si>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</si>
  <si>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</si>
  <si>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</si>
  <si>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</si>
  <si>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</si>
  <si>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</si>
  <si>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</si>
  <si>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</si>
  <si>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</si>
  <si>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</si>
  <si>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</si>
  <si>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</si>
  <si>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</si>
  <si>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</si>
  <si>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</si>
  <si>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</si>
  <si>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</si>
  <si>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</si>
  <si>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</si>
  <si>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</si>
  <si>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</si>
  <si>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</si>
  <si>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</si>
  <si>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</si>
  <si>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</si>
  <si>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</si>
  <si>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</si>
  <si>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</si>
  <si>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</si>
  <si>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</si>
  <si>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</si>
  <si>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</si>
  <si>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</si>
  <si>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</si>
  <si>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</si>
  <si>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</si>
  <si>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</si>
  <si>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</si>
  <si>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</si>
  <si>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</si>
  <si>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</si>
  <si>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</si>
  <si>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</si>
  <si>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</si>
  <si>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</si>
  <si>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</si>
  <si>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</si>
  <si>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</si>
  <si>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</si>
  <si>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</si>
  <si>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</si>
  <si>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</si>
  <si>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</si>
  <si>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</si>
  <si>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</si>
  <si>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</si>
  <si>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</si>
  <si>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</si>
  <si>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</si>
  <si>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</si>
  <si>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</si>
  <si>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</si>
  <si>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</si>
  <si>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</si>
  <si>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</si>
  <si>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</si>
  <si>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</si>
  <si>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</si>
  <si>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</si>
  <si>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</si>
  <si>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</si>
  <si>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</si>
  <si>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</si>
  <si>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</si>
  <si>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</si>
  <si>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</si>
  <si>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</si>
  <si>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</si>
  <si>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</si>
  <si>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</si>
  <si>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</si>
  <si>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</si>
  <si>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</si>
  <si>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</si>
  <si>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</si>
  <si>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</si>
  <si>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</si>
  <si>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</si>
  <si>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</si>
  <si>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</si>
  <si>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</si>
  <si>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</si>
  <si>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</si>
  <si>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</si>
  <si>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</si>
  <si>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</si>
  <si>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</si>
  <si>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</si>
  <si>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</si>
  <si>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</si>
  <si>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</si>
  <si>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</si>
  <si>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</si>
  <si>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</si>
  <si>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</si>
  <si>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</si>
  <si>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</si>
  <si>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</si>
  <si>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</si>
  <si>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</si>
  <si>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</si>
  <si>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</si>
  <si>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</si>
  <si>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</si>
  <si>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</si>
  <si>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</si>
  <si>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</si>
  <si>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</si>
  <si>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</si>
  <si>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</si>
  <si>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</si>
  <si>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</si>
  <si>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</si>
  <si>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</si>
  <si>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</si>
  <si>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</si>
  <si>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</si>
  <si>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</si>
  <si>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</si>
  <si>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</si>
  <si>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</si>
  <si>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</si>
  <si>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</si>
  <si>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</si>
  <si>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</si>
  <si>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</si>
  <si>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</si>
  <si>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</si>
  <si>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</si>
  <si>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</si>
  <si>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</si>
  <si>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</si>
  <si>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</si>
  <si>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</si>
  <si>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</si>
  <si>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</si>
  <si>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</si>
  <si>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</si>
  <si>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</si>
  <si>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</si>
  <si>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</si>
  <si>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</si>
  <si>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</si>
  <si>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</si>
  <si>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</si>
  <si>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</si>
  <si>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</si>
  <si>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</si>
  <si>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</si>
  <si>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</si>
  <si>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</si>
  <si>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</si>
  <si>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</si>
  <si>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</si>
  <si>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</si>
  <si>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</si>
  <si>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</si>
  <si>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</si>
  <si>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</si>
  <si>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</si>
  <si>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</si>
  <si>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</si>
  <si>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</si>
  <si>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</si>
  <si>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</si>
  <si>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</si>
  <si>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</si>
  <si>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</si>
  <si>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</si>
  <si>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</si>
  <si>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</si>
  <si>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</si>
  <si>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</si>
  <si>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</si>
  <si>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</si>
  <si>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</si>
  <si>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</si>
  <si>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</si>
  <si>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</si>
  <si>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</si>
  <si>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</si>
  <si>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</si>
  <si>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</si>
  <si>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</si>
  <si>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</si>
  <si>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</si>
  <si>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</si>
  <si>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</si>
  <si>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</si>
  <si>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</si>
  <si>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</si>
  <si>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</si>
  <si>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</si>
  <si>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</si>
  <si>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</si>
  <si>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</si>
  <si>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</si>
  <si>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</si>
  <si>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</si>
  <si>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</si>
  <si>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</si>
  <si>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</si>
  <si>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</si>
  <si>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</si>
  <si>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</si>
  <si>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</si>
  <si>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</si>
  <si>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</si>
  <si>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</si>
  <si>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</si>
  <si>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</si>
  <si>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</si>
  <si>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</si>
  <si>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</si>
  <si>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</si>
  <si>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</si>
  <si>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</si>
  <si>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</si>
  <si>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</si>
  <si>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</si>
  <si>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</si>
  <si>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</si>
  <si>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</si>
  <si>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</si>
  <si>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</si>
  <si>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</si>
  <si>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</si>
  <si>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</si>
  <si>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</si>
  <si>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</si>
  <si>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</si>
  <si>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</si>
  <si>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</si>
  <si>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</si>
  <si>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</si>
  <si>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</si>
  <si>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</si>
  <si>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</si>
  <si>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</si>
  <si>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</si>
  <si>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</si>
  <si>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</si>
  <si>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</si>
  <si>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</si>
  <si>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</si>
  <si>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</si>
  <si>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</si>
  <si>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</si>
  <si>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</si>
  <si>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</si>
  <si>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</si>
  <si>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</si>
  <si>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</si>
  <si>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</si>
  <si>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</si>
  <si>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</si>
  <si>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</si>
  <si>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</si>
  <si>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</si>
  <si>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</si>
  <si>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</si>
  <si>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</si>
  <si>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</si>
  <si>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</si>
  <si>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</si>
  <si>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</si>
  <si>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</si>
  <si>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</si>
  <si>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</si>
  <si>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</si>
  <si>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</si>
  <si>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</si>
  <si>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</si>
  <si>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</si>
  <si>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</si>
  <si>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</si>
  <si>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</si>
  <si>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</si>
  <si>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</si>
  <si>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</si>
  <si>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</si>
  <si>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</si>
  <si>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</si>
  <si>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</si>
  <si>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</si>
  <si>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</si>
  <si>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</si>
  <si>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</si>
  <si>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</si>
  <si>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</si>
  <si>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</si>
  <si>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</si>
  <si>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</si>
  <si>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</si>
  <si>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</si>
  <si>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</si>
  <si>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</si>
  <si>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</si>
  <si>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</si>
  <si>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</si>
  <si>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</si>
  <si>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</si>
  <si>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</si>
  <si>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</si>
  <si>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</si>
  <si>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</si>
  <si>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</si>
  <si>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</si>
  <si>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</si>
  <si>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</si>
  <si>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</si>
  <si>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</si>
  <si>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</si>
  <si>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</si>
  <si>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</si>
  <si>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</si>
  <si>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</si>
  <si>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</si>
  <si>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</si>
  <si>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</si>
  <si>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</si>
  <si>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</si>
  <si>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</si>
  <si>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</si>
  <si>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</si>
  <si>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</si>
  <si>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</si>
  <si>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</si>
  <si>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</si>
  <si>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</si>
  <si>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</si>
  <si>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</si>
  <si>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</si>
  <si>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</si>
  <si>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</si>
  <si>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</si>
  <si>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</si>
  <si>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</si>
  <si>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</si>
  <si>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</si>
  <si>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</si>
  <si>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</si>
  <si>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</si>
  <si>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</si>
  <si>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</si>
  <si>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</si>
  <si>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</si>
  <si>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</si>
  <si>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</si>
  <si>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</si>
  <si>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</si>
  <si>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</si>
  <si>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</si>
  <si>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</si>
  <si>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</si>
  <si>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</si>
  <si>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</si>
  <si>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</si>
  <si>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</si>
  <si>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</si>
  <si>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</si>
  <si>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</si>
  <si>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</si>
  <si>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</si>
  <si>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</si>
  <si>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</si>
  <si>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</si>
  <si>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</si>
  <si>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</si>
  <si>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</si>
  <si>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</si>
  <si>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</si>
  <si>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</si>
  <si>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</si>
  <si>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</si>
  <si>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</si>
  <si>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</si>
  <si>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</si>
  <si>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</si>
  <si>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</si>
  <si>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</si>
  <si>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</si>
  <si>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</si>
  <si>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</si>
  <si>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</si>
  <si>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</si>
  <si>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</si>
  <si>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</si>
  <si>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</si>
  <si>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</si>
  <si>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</si>
  <si>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</si>
  <si>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</si>
  <si>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</si>
  <si>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</si>
  <si>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</si>
  <si>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</si>
  <si>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</si>
  <si>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</si>
  <si>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</si>
  <si>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</si>
  <si>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</si>
  <si>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</si>
  <si>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</si>
  <si>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</si>
  <si>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</si>
  <si>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</si>
  <si>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</si>
  <si>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</si>
  <si>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</si>
  <si>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</si>
  <si>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</si>
  <si>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</si>
  <si>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</si>
  <si>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</si>
  <si>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</si>
  <si>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</si>
  <si>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</si>
  <si>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</si>
  <si>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</si>
  <si>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</si>
  <si>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</si>
  <si>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</si>
  <si>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</si>
  <si>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</si>
  <si>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</si>
  <si>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</si>
  <si>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</si>
  <si>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</si>
  <si>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</si>
  <si>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</si>
  <si>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</si>
  <si>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</si>
  <si>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</si>
  <si>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</si>
  <si>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</si>
  <si>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</si>
  <si>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</si>
  <si>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</si>
  <si>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</si>
  <si>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</si>
  <si>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</si>
  <si>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</si>
  <si>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</si>
  <si>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</si>
  <si>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</si>
  <si>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</si>
  <si>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</si>
  <si>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</si>
  <si>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</si>
  <si>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</si>
  <si>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</si>
  <si>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</si>
  <si>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</si>
  <si>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</si>
  <si>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</si>
  <si>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</si>
  <si>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</si>
  <si>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</si>
  <si>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</si>
  <si>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</si>
  <si>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</si>
  <si>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</si>
  <si>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</si>
  <si>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</si>
  <si>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</si>
  <si>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</si>
  <si>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</si>
  <si>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</si>
  <si>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</si>
  <si>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</si>
  <si>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</si>
  <si>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</si>
  <si>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</si>
  <si>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</si>
  <si>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</si>
  <si>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</si>
  <si>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</si>
  <si>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</si>
  <si>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</si>
  <si>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</si>
  <si>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</si>
  <si>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</si>
  <si>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</si>
  <si>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</si>
  <si>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</si>
  <si>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</si>
  <si>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</si>
  <si>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</si>
  <si>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</si>
  <si>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</si>
  <si>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</si>
  <si>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</si>
  <si>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</si>
  <si>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</si>
  <si>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</si>
  <si>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</si>
  <si>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</si>
  <si>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</si>
  <si>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</si>
  <si>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</si>
  <si>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</si>
  <si>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</si>
  <si>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</si>
  <si>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</si>
  <si>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</si>
  <si>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</si>
  <si>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</si>
  <si>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</si>
  <si>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</si>
  <si>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</si>
  <si>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</si>
  <si>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</si>
  <si>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</si>
  <si>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</si>
  <si>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</si>
  <si>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</si>
  <si>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</si>
  <si>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</si>
  <si>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</si>
  <si>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</si>
  <si>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</si>
  <si>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</si>
  <si>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</si>
  <si>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</si>
  <si>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</si>
  <si>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</si>
  <si>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</si>
  <si>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</si>
  <si>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</si>
  <si>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</si>
  <si>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</si>
  <si>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</si>
  <si>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</si>
  <si>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</si>
  <si>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</si>
  <si>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</si>
  <si>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</si>
  <si>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</si>
  <si>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</si>
  <si>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</si>
  <si>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</si>
  <si>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</si>
  <si>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</si>
  <si>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</si>
  <si>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</si>
  <si>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</si>
  <si>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</si>
  <si>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</si>
  <si>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</si>
  <si>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</si>
  <si>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</si>
  <si>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</si>
  <si>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</si>
  <si>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</si>
  <si>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</si>
  <si>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</si>
  <si>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</si>
  <si>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</si>
  <si>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</si>
  <si>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</si>
  <si>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</si>
  <si>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</si>
  <si>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</si>
  <si>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</si>
  <si>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</si>
  <si>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</si>
  <si>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</si>
  <si>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</si>
  <si>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</si>
  <si>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</si>
  <si>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</si>
  <si>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</si>
  <si>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</si>
  <si>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</si>
  <si>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</si>
  <si>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</si>
  <si>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</si>
  <si>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</si>
  <si>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</si>
  <si>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</si>
  <si>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</si>
  <si>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</si>
  <si>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</si>
  <si>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</si>
  <si>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</si>
  <si>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</si>
  <si>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</si>
  <si>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</si>
  <si>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</si>
  <si>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</si>
  <si>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</si>
  <si>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</si>
  <si>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</si>
  <si>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</si>
  <si>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</si>
  <si>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</si>
  <si>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</si>
  <si>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</si>
  <si>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</si>
  <si>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</si>
  <si>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</si>
  <si>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</si>
  <si>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</si>
  <si>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</si>
  <si>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</si>
  <si>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</si>
  <si>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</si>
  <si>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</si>
  <si>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</si>
  <si>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</si>
  <si>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</si>
  <si>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</si>
  <si>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</si>
  <si>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</si>
  <si>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</si>
  <si>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</si>
  <si>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</si>
  <si>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</si>
  <si>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</si>
  <si>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</si>
  <si>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</si>
  <si>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</si>
  <si>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</si>
  <si>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</si>
  <si>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</si>
  <si>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</si>
  <si>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</si>
  <si>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</si>
  <si>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</si>
  <si>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</si>
  <si>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</si>
  <si>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</si>
  <si>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</si>
  <si>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</si>
  <si>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</si>
  <si>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</si>
  <si>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</si>
  <si>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</si>
  <si>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</si>
  <si>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</si>
  <si>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</si>
  <si>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</si>
  <si>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</si>
  <si>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</si>
  <si>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</si>
  <si>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</si>
  <si>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</si>
  <si>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</si>
  <si>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</si>
  <si>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</si>
  <si>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</si>
  <si>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</si>
  <si>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</si>
  <si>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</si>
  <si>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</si>
  <si>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</si>
  <si>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</si>
  <si>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</si>
  <si>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</si>
  <si>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</si>
  <si>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</si>
  <si>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</si>
  <si>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</si>
  <si>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</si>
  <si>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</si>
  <si>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</si>
  <si>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</si>
  <si>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</si>
  <si>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</si>
  <si>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</si>
  <si>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</si>
  <si>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</si>
  <si>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</si>
  <si>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</si>
  <si>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</si>
  <si>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</si>
  <si>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</si>
  <si>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</si>
  <si>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</si>
  <si>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</si>
  <si>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</si>
  <si>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</si>
  <si>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</si>
  <si>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</si>
  <si>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</si>
  <si>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</si>
  <si>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</si>
  <si>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</si>
  <si>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</si>
  <si>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</si>
  <si>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</si>
  <si>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</si>
  <si>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</si>
  <si>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</si>
  <si>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</si>
  <si>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</si>
  <si>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</si>
  <si>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</si>
  <si>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</si>
  <si>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</si>
  <si>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</si>
  <si>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</si>
  <si>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</si>
  <si>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</si>
  <si>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</si>
  <si>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</si>
  <si>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</si>
  <si>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</si>
  <si>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</si>
  <si>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</si>
  <si>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</si>
  <si>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</si>
  <si>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</si>
  <si>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</si>
  <si>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</si>
  <si>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</si>
  <si>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</si>
  <si>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</si>
  <si>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</si>
  <si>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</si>
  <si>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</si>
  <si>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</si>
  <si>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</si>
  <si>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</si>
  <si>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</si>
  <si>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</si>
  <si>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</si>
  <si>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</si>
  <si>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</si>
  <si>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</si>
  <si>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</si>
  <si>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</si>
  <si>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</si>
  <si>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</si>
  <si>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</si>
  <si>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</si>
  <si>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</si>
  <si>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</si>
  <si>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</si>
  <si>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</si>
  <si>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</si>
  <si>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</si>
  <si>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</si>
  <si>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</si>
  <si>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</si>
  <si>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</si>
  <si>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</si>
  <si>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</si>
  <si>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</si>
  <si>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</si>
  <si>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</si>
  <si>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</si>
  <si>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</si>
  <si>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</si>
  <si>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</si>
  <si>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</si>
  <si>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</si>
  <si>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</si>
  <si>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</si>
  <si>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</si>
  <si>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</si>
  <si>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</si>
  <si>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</si>
  <si>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</si>
  <si>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</si>
  <si>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</si>
  <si>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</si>
  <si>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</si>
  <si>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</si>
  <si>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</si>
  <si>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</si>
  <si>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</si>
  <si>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</si>
  <si>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</si>
  <si>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</si>
  <si>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</si>
  <si>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</si>
  <si>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</si>
  <si>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</si>
  <si>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</si>
  <si>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</si>
  <si>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</si>
  <si>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</si>
  <si>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</si>
  <si>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</si>
  <si>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</si>
  <si>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</si>
  <si>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</si>
  <si>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</si>
  <si>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</si>
  <si>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</si>
  <si>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</si>
  <si>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</si>
  <si>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</si>
  <si>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</si>
  <si>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</si>
  <si>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</si>
  <si>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</si>
  <si>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</si>
  <si>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</si>
  <si>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</si>
  <si>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</si>
  <si>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</si>
  <si>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</si>
  <si>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</si>
  <si>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</si>
  <si>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</si>
  <si>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</si>
  <si>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</si>
  <si>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</si>
  <si>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</si>
  <si>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</si>
  <si>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</si>
  <si>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</si>
  <si>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</si>
  <si>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</si>
  <si>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</si>
  <si>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</si>
  <si>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</si>
  <si>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</si>
  <si>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</si>
  <si>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</si>
  <si>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</si>
  <si>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</si>
  <si>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</si>
  <si>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</si>
  <si>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</si>
  <si>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</si>
  <si>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</si>
  <si>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</si>
  <si>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</si>
  <si>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</si>
  <si>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</si>
  <si>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</si>
  <si>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</si>
  <si>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</si>
  <si>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</si>
  <si>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</si>
  <si>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</si>
  <si>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</si>
  <si>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</si>
  <si>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</si>
  <si>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</si>
  <si>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</si>
  <si>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</si>
  <si>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</si>
  <si>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</si>
  <si>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</si>
  <si>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</si>
  <si>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</si>
  <si>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</si>
  <si>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</si>
  <si>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</si>
  <si>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</si>
  <si>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</si>
  <si>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</si>
  <si>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</si>
  <si>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</si>
  <si>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</si>
  <si>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</si>
  <si>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</si>
  <si>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</si>
  <si>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</si>
  <si>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</si>
  <si>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</si>
  <si>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</si>
  <si>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</si>
  <si>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</si>
  <si>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</si>
  <si>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</si>
  <si>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</si>
  <si>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</si>
  <si>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</si>
  <si>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</si>
  <si>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</si>
  <si>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</si>
  <si>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</si>
  <si>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</si>
  <si>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</si>
  <si>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</si>
  <si>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</si>
  <si>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</si>
  <si>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</si>
  <si>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</si>
  <si>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</si>
  <si>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</si>
  <si>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</si>
  <si>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</si>
  <si>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</si>
  <si>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</si>
  <si>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</si>
  <si>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</si>
  <si>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</si>
  <si>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</si>
  <si>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</si>
  <si>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</si>
  <si>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</si>
  <si>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</si>
  <si>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</si>
  <si>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</si>
  <si>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</si>
  <si>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</si>
  <si>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</si>
  <si>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</si>
  <si>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</si>
  <si>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</si>
  <si>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</si>
  <si>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</si>
  <si>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</si>
  <si>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</si>
  <si>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</si>
  <si>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</si>
  <si>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</si>
  <si>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</si>
  <si>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</si>
  <si>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</si>
  <si>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</si>
  <si>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</si>
  <si>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</si>
  <si>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</si>
  <si>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</si>
  <si>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</si>
  <si>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</si>
  <si>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</si>
  <si>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</si>
  <si>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</si>
  <si>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</si>
  <si>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</si>
  <si>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</si>
  <si>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</si>
  <si>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</si>
  <si>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</si>
  <si>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</si>
  <si>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</si>
  <si>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</si>
  <si>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</si>
  <si>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</si>
  <si>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</si>
  <si>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</si>
  <si>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</si>
  <si>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</si>
  <si>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</si>
  <si>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</si>
  <si>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</si>
  <si>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</si>
  <si>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</si>
  <si>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</si>
  <si>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</si>
  <si>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</si>
  <si>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</si>
  <si>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</si>
  <si>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</si>
  <si>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</si>
  <si>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</si>
  <si>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</si>
  <si>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</si>
  <si>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</si>
  <si>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</si>
  <si>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</si>
  <si>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</si>
  <si>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</si>
  <si>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</si>
  <si>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</si>
  <si>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</si>
  <si>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</si>
  <si>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</si>
  <si>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</si>
  <si>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</si>
  <si>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</si>
  <si>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</si>
  <si>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</si>
  <si>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</si>
  <si>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</si>
  <si>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</si>
  <si>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</si>
  <si>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</si>
  <si>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</si>
  <si>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</si>
  <si>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</si>
  <si>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</si>
  <si>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</si>
  <si>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</si>
  <si>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</si>
  <si>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</si>
  <si>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</si>
  <si>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</si>
  <si>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</si>
  <si>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</si>
  <si>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</si>
  <si>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</si>
  <si>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</si>
  <si>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</si>
  <si>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</si>
  <si>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</si>
  <si>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</si>
  <si>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</si>
  <si>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</si>
  <si>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</si>
  <si>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</si>
  <si>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</si>
  <si>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</si>
  <si>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</si>
  <si>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</si>
  <si>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</si>
  <si>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</si>
  <si>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</si>
  <si>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</si>
  <si>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</si>
  <si>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</si>
  <si>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</si>
  <si>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</si>
  <si>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</si>
  <si>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</si>
  <si>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</si>
  <si>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</si>
  <si>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</si>
  <si>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</si>
  <si>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</si>
  <si>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</si>
  <si>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</si>
  <si>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</si>
  <si>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</si>
  <si>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</si>
  <si>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</si>
  <si>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</si>
  <si>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</si>
  <si>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</si>
  <si>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</si>
  <si>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</si>
  <si>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</si>
  <si>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</si>
  <si>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</si>
  <si>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</si>
  <si>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</si>
  <si>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</si>
  <si>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</si>
  <si>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</si>
  <si>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</si>
  <si>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</si>
  <si>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</si>
  <si>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</si>
  <si>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</si>
  <si>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</si>
  <si>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</si>
  <si>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</si>
  <si>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</si>
  <si>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</si>
  <si>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</si>
  <si>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</si>
  <si>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</si>
  <si>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</si>
  <si>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</si>
  <si>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</si>
  <si>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</si>
  <si>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</si>
  <si>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</si>
  <si>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</si>
  <si>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</si>
  <si>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</si>
  <si>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</si>
  <si>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</si>
  <si>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</si>
  <si>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</si>
  <si>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</si>
  <si>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</si>
  <si>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</si>
  <si>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</si>
  <si>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</si>
  <si>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</si>
  <si>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</si>
  <si>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</si>
  <si>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</si>
  <si>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</si>
  <si>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</si>
  <si>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</si>
  <si>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</si>
  <si>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</si>
  <si>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</si>
  <si>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</si>
  <si>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</si>
  <si>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</si>
  <si>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</si>
  <si>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</si>
  <si>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</si>
  <si>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</si>
  <si>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</si>
  <si>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</si>
  <si>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</si>
  <si>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</si>
  <si>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</si>
  <si>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</si>
  <si>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</si>
  <si>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</si>
  <si>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</si>
  <si>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</si>
  <si>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</si>
  <si>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</si>
  <si>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</si>
  <si>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</si>
  <si>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</si>
  <si>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</si>
  <si>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</si>
  <si>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</si>
  <si>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</si>
  <si>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</si>
  <si>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</si>
  <si>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</si>
  <si>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</si>
  <si>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</si>
  <si>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</si>
  <si>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</si>
  <si>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</si>
  <si>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</si>
  <si>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</si>
  <si>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</si>
  <si>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</si>
  <si>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</si>
  <si>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</si>
  <si>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</si>
  <si>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</si>
  <si>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</si>
  <si>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</si>
  <si>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</si>
  <si>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</si>
  <si>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</si>
  <si>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</si>
  <si>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</si>
  <si>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</si>
  <si>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</si>
  <si>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</si>
  <si>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</si>
  <si>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</si>
  <si>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</si>
  <si>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</si>
  <si>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</si>
  <si>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</si>
  <si>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</si>
  <si>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</si>
  <si>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</si>
  <si>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</si>
  <si>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</si>
  <si>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</si>
  <si>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</si>
  <si>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</si>
  <si>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</si>
  <si>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</si>
  <si>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</si>
  <si>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</si>
  <si>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</si>
  <si>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</si>
  <si>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</si>
  <si>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</si>
  <si>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</si>
  <si>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</si>
  <si>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</si>
  <si>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</si>
  <si>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</si>
  <si>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</si>
  <si>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</si>
  <si>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</si>
  <si>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</si>
  <si>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</si>
  <si>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</si>
  <si>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</si>
  <si>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</si>
  <si>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</si>
  <si>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</si>
  <si>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</si>
  <si>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</si>
  <si>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</si>
  <si>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</si>
  <si>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</si>
  <si>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</si>
  <si>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</si>
  <si>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</si>
  <si>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</si>
  <si>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</si>
  <si>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</si>
  <si>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</si>
  <si>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</si>
  <si>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</si>
  <si>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</si>
  <si>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</si>
  <si>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</si>
  <si>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</si>
  <si>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</si>
  <si>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</si>
  <si>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</si>
  <si>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</si>
  <si>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</si>
  <si>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</si>
  <si>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</si>
  <si>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</si>
  <si>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</si>
  <si>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</si>
  <si>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</si>
  <si>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</si>
  <si>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</si>
  <si>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</si>
  <si>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</si>
  <si>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</si>
  <si>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</si>
  <si>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</si>
  <si>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</si>
  <si>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</si>
  <si>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</si>
  <si>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</si>
  <si>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</si>
  <si>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</si>
  <si>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</si>
  <si>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</si>
  <si>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</si>
  <si>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</si>
  <si>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</si>
  <si>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</si>
  <si>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</si>
  <si>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</si>
  <si>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</si>
  <si>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</si>
  <si>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</si>
  <si>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</si>
  <si>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</si>
  <si>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</si>
  <si>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</si>
  <si>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</si>
  <si>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</si>
  <si>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</si>
  <si>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</si>
  <si>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</si>
  <si>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</si>
  <si>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</si>
  <si>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</si>
  <si>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</si>
  <si>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</si>
  <si>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</si>
  <si>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</si>
  <si>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</si>
  <si>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</si>
  <si>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</si>
  <si>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</si>
  <si>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</si>
  <si>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</si>
  <si>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</si>
  <si>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</si>
  <si>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</si>
  <si>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</si>
  <si>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</si>
  <si>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</si>
  <si>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</si>
  <si>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</si>
  <si>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</si>
  <si>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</si>
  <si>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</si>
  <si>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</si>
  <si>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</si>
  <si>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</si>
  <si>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</si>
  <si>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</si>
  <si>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</si>
  <si>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</si>
  <si>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</si>
  <si>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</si>
  <si>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</si>
  <si>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</si>
  <si>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</si>
  <si>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</si>
  <si>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</si>
  <si>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</si>
  <si>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</si>
  <si>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</si>
  <si>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</si>
  <si>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</si>
  <si>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</si>
  <si>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</si>
  <si>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</si>
  <si>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</si>
  <si>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</si>
  <si>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</si>
  <si>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</si>
  <si>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</si>
  <si>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</si>
  <si>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</si>
  <si>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</si>
  <si>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</si>
  <si>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</si>
  <si>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</si>
  <si>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</si>
  <si>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</si>
  <si>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</si>
  <si>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</si>
  <si>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</si>
  <si>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</si>
  <si>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</si>
  <si>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</si>
  <si>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</si>
  <si>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</si>
  <si>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</si>
  <si>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</si>
  <si>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</si>
  <si>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</si>
  <si>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</si>
  <si>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</si>
  <si>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</si>
  <si>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</si>
  <si>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</si>
  <si>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</si>
  <si>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</si>
  <si>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</si>
  <si>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</si>
  <si>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</si>
  <si>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</si>
  <si>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</si>
  <si>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</si>
  <si>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</si>
  <si>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</si>
  <si>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</si>
  <si>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</si>
  <si>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</si>
  <si>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</si>
  <si>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</si>
  <si>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</si>
  <si>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</si>
  <si>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</si>
  <si>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</si>
  <si>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</si>
  <si>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</si>
  <si>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</si>
  <si>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</si>
  <si>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</si>
  <si>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</si>
  <si>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</si>
  <si>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</si>
  <si>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</si>
  <si>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</si>
  <si>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</si>
  <si>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</si>
  <si>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</si>
  <si>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</si>
  <si>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</si>
  <si>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</si>
  <si>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</si>
  <si>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</si>
  <si>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</si>
  <si>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</si>
  <si>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</si>
  <si>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</si>
  <si>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</si>
  <si>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</si>
  <si>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</si>
  <si>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</si>
  <si>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</si>
  <si>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</si>
  <si>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</si>
  <si>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</si>
  <si>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</si>
  <si>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</si>
  <si>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</si>
  <si>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</si>
  <si>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</si>
  <si>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</si>
  <si>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</si>
  <si>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</si>
  <si>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</si>
  <si>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</si>
  <si>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</si>
  <si>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</si>
  <si>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</si>
  <si>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</si>
  <si>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</si>
  <si>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</si>
  <si>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</si>
  <si>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</si>
  <si>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</si>
  <si>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</si>
  <si>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</si>
  <si>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</si>
  <si>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</si>
  <si>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</si>
  <si>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</si>
  <si>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</si>
  <si>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</si>
  <si>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</si>
  <si>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</si>
  <si>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</si>
  <si>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</si>
  <si>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</si>
  <si>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</si>
  <si>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</si>
  <si>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</si>
  <si>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</si>
  <si>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</si>
  <si>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</si>
  <si>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</si>
  <si>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</si>
  <si>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</si>
  <si>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</si>
  <si>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</si>
  <si>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</si>
  <si>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</si>
  <si>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</si>
  <si>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</si>
  <si>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</si>
  <si>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</si>
  <si>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</si>
  <si>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</si>
  <si>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</si>
  <si>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</si>
  <si>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</si>
  <si>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</si>
  <si>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</si>
  <si>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</si>
  <si>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</si>
  <si>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</si>
  <si>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</si>
  <si>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</si>
  <si>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</si>
  <si>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</si>
  <si>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</si>
  <si>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</si>
  <si>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</si>
  <si>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</si>
  <si>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</si>
  <si>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</si>
  <si>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</si>
  <si>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</si>
  <si>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</si>
  <si>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</si>
  <si>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</si>
  <si>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</si>
  <si>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</si>
  <si>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</si>
  <si>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</si>
  <si>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</si>
  <si>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</si>
  <si>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</si>
  <si>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</si>
  <si>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</si>
  <si>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</si>
  <si>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</si>
  <si>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</si>
  <si>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</si>
  <si>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</si>
  <si>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</si>
  <si>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</si>
  <si>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</si>
  <si>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</si>
  <si>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</si>
  <si>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</si>
  <si>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</si>
  <si>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</si>
  <si>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</si>
  <si>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</si>
  <si>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</si>
  <si>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</si>
  <si>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</si>
  <si>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</si>
  <si>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</si>
  <si>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</si>
  <si>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</si>
  <si>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</si>
  <si>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</si>
  <si>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</si>
  <si>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</si>
  <si>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</si>
  <si>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</si>
  <si>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</si>
  <si>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</si>
  <si>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</si>
  <si>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</si>
  <si>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</si>
  <si>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</si>
  <si>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</si>
  <si>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</si>
  <si>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</si>
  <si>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</si>
  <si>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</si>
  <si>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</si>
  <si>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</si>
  <si>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</si>
  <si>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</si>
  <si>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</si>
  <si>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</si>
  <si>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</si>
  <si>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</si>
  <si>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</si>
  <si>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</si>
  <si>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</si>
  <si>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</si>
  <si>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</si>
  <si>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</si>
  <si>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</si>
  <si>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</si>
  <si>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</si>
  <si>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</si>
  <si>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</si>
  <si>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</si>
  <si>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</si>
  <si>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</si>
  <si>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</si>
  <si>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</si>
  <si>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</si>
  <si>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</si>
  <si>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</si>
  <si>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</si>
  <si>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</si>
  <si>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</si>
  <si>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</si>
  <si>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</si>
  <si>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</si>
  <si>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</si>
  <si>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</si>
  <si>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</si>
  <si>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</si>
  <si>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</si>
  <si>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</si>
  <si>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</si>
  <si>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</si>
  <si>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</si>
  <si>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</si>
  <si>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</si>
  <si>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</si>
  <si>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</si>
  <si>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</si>
  <si>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</si>
  <si>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</si>
  <si>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</si>
  <si>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</si>
  <si>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</si>
  <si>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</si>
  <si>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</si>
  <si>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</si>
  <si>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</si>
  <si>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</si>
  <si>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</si>
  <si>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</si>
  <si>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</si>
  <si>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</si>
  <si>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</si>
  <si>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</si>
  <si>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</si>
  <si>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</si>
  <si>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</si>
  <si>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</si>
  <si>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</si>
  <si>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</si>
  <si>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</si>
  <si>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</si>
  <si>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</si>
  <si>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</si>
  <si>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</si>
  <si>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</si>
  <si>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</si>
  <si>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</si>
  <si>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</si>
  <si>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</si>
  <si>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</si>
  <si>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</si>
  <si>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</si>
  <si>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</si>
  <si>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</si>
  <si>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</si>
  <si>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</si>
  <si>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</si>
  <si>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</si>
  <si>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</si>
  <si>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</si>
  <si>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</si>
  <si>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</si>
  <si>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</si>
  <si>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</si>
  <si>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</si>
  <si>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</si>
  <si>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</si>
  <si>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</si>
  <si>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</si>
  <si>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</si>
  <si>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</si>
  <si>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</si>
  <si>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</si>
  <si>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</si>
  <si>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</si>
  <si>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</si>
  <si>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</si>
  <si>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</si>
  <si>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</si>
  <si>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</si>
  <si>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</si>
  <si>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</si>
  <si>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</si>
  <si>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</si>
  <si>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</si>
  <si>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</si>
  <si>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</si>
  <si>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</si>
  <si>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</si>
  <si>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</si>
  <si>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</si>
  <si>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</si>
  <si>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</si>
  <si>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</si>
  <si>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</si>
  <si>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</si>
  <si>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</si>
  <si>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</si>
  <si>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</si>
  <si>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</si>
  <si>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</si>
  <si>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</si>
  <si>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</si>
  <si>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</si>
  <si>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</si>
  <si>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</si>
  <si>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</si>
  <si>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</si>
  <si>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</si>
  <si>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</si>
  <si>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</si>
  <si>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</si>
  <si>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</si>
  <si>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</si>
  <si>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</si>
  <si>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</si>
  <si>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</si>
  <si>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</si>
  <si>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</si>
  <si>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</si>
  <si>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</si>
  <si>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</si>
  <si>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</si>
  <si>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</si>
  <si>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</si>
  <si>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</si>
  <si>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</si>
  <si>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</si>
  <si>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</si>
  <si>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</si>
  <si>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</si>
  <si>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</si>
  <si>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</si>
  <si>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</si>
  <si>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</si>
  <si>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</si>
  <si>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</si>
  <si>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</si>
  <si>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</si>
  <si>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</si>
  <si>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</si>
  <si>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</si>
  <si>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</si>
  <si>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</si>
  <si>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</si>
  <si>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</si>
  <si>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</si>
  <si>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</si>
  <si>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</si>
  <si>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</si>
  <si>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</si>
  <si>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</si>
  <si>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</si>
  <si>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</si>
  <si>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</si>
  <si>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</si>
  <si>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</si>
  <si>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</si>
  <si>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</si>
  <si>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</si>
  <si>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</si>
  <si>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</si>
  <si>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</si>
  <si>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</si>
  <si>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</si>
  <si>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</si>
  <si>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</si>
  <si>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</si>
  <si>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</si>
  <si>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</si>
  <si>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</si>
  <si>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</si>
  <si>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</si>
  <si>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</si>
  <si>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</si>
  <si>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</si>
  <si>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</si>
  <si>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</si>
  <si>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</si>
  <si>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</si>
  <si>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</si>
  <si>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</si>
  <si>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</si>
  <si>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</si>
  <si>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</si>
  <si>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</si>
  <si>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</si>
  <si>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</si>
  <si>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</si>
  <si>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</si>
  <si>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</si>
  <si>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</si>
  <si>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</si>
  <si>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</si>
  <si>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</si>
  <si>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</si>
  <si>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</si>
  <si>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</si>
  <si>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</si>
  <si>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</si>
  <si>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</si>
  <si>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</si>
  <si>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</si>
  <si>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</si>
  <si>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</si>
  <si>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</si>
  <si>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</si>
  <si>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</si>
  <si>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</si>
  <si>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</si>
  <si>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</si>
  <si>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</si>
  <si>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</si>
  <si>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</si>
  <si>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</si>
  <si>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</si>
  <si>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</si>
  <si>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</si>
  <si>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</si>
  <si>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</si>
  <si>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</si>
  <si>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</si>
  <si>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</si>
  <si>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</si>
  <si>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</si>
  <si>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</si>
  <si>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</si>
  <si>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</si>
  <si>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</si>
  <si>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</si>
  <si>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</si>
  <si>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</si>
  <si>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</si>
  <si>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</si>
  <si>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</si>
  <si>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</si>
  <si>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</si>
  <si>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</si>
  <si>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</si>
  <si>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</si>
  <si>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</si>
  <si>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</si>
  <si>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</si>
  <si>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</si>
  <si>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</si>
  <si>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</si>
  <si>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</si>
  <si>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</si>
  <si>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</si>
  <si>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</si>
  <si>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</si>
  <si>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</si>
  <si>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</si>
  <si>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</si>
  <si>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</si>
  <si>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</si>
  <si>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</si>
  <si>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</si>
  <si>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</si>
  <si>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</si>
  <si>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</si>
  <si>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</si>
  <si>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</si>
  <si>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</si>
  <si>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</si>
  <si>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</si>
  <si>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</si>
  <si>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</si>
  <si>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</si>
  <si>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</si>
  <si>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</si>
  <si>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</si>
  <si>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</si>
  <si>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</si>
  <si>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</si>
  <si>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</si>
  <si>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</si>
  <si>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</si>
  <si>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</si>
  <si>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</si>
  <si>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</si>
  <si>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</si>
  <si>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</si>
  <si>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</si>
  <si>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</si>
  <si>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</si>
  <si>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</si>
  <si>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</si>
  <si>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</si>
  <si>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</si>
  <si>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</si>
  <si>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</si>
  <si>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</si>
  <si>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</si>
  <si>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</si>
  <si>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</si>
  <si>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</si>
  <si>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</si>
  <si>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</si>
  <si>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</si>
  <si>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</si>
  <si>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</si>
  <si>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</si>
  <si>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</si>
  <si>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</si>
  <si>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</si>
  <si>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</si>
  <si>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</si>
  <si>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</si>
  <si>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</si>
  <si>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</si>
  <si>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</si>
  <si>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</si>
  <si>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</si>
  <si>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</si>
  <si>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</si>
  <si>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</si>
  <si>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</si>
  <si>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</si>
  <si>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</si>
  <si>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</si>
  <si>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</si>
  <si>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</si>
  <si>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</si>
  <si>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</si>
  <si>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</si>
  <si>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</si>
  <si>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</si>
  <si>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</si>
  <si>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</si>
  <si>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</si>
  <si>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</si>
  <si>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</si>
  <si>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</si>
  <si>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</si>
  <si>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</si>
  <si>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</si>
  <si>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</si>
  <si>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</si>
  <si>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</si>
  <si>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</si>
  <si>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</si>
  <si>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</si>
  <si>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</si>
  <si>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</si>
  <si>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</si>
  <si>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</si>
  <si>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</si>
  <si>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</si>
  <si>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</si>
  <si>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</si>
  <si>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</si>
  <si>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</si>
  <si>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</si>
  <si>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</si>
  <si>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</si>
  <si>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</si>
  <si>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</si>
  <si>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</si>
  <si>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</si>
  <si>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</si>
  <si>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</si>
  <si>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</si>
  <si>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</si>
  <si>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</si>
  <si>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</si>
  <si>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</si>
  <si>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</si>
  <si>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</si>
  <si>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</si>
  <si>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</si>
  <si>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</si>
  <si>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</si>
  <si>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</si>
  <si>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</si>
  <si>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</si>
  <si>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</si>
  <si>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</si>
  <si>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</si>
  <si>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</si>
  <si>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</si>
  <si>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</si>
  <si>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</si>
  <si>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</si>
  <si>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</si>
  <si>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</si>
  <si>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</si>
  <si>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</si>
  <si>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</si>
  <si>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</si>
  <si>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</si>
  <si>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</si>
  <si>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</si>
  <si>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</si>
  <si>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</si>
  <si>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</si>
  <si>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</si>
  <si>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</si>
  <si>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</si>
  <si>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</si>
  <si>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</si>
  <si>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</si>
  <si>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</si>
  <si>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</si>
  <si>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</si>
  <si>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</si>
  <si>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</si>
  <si>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</si>
  <si>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</si>
  <si>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</si>
  <si>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</si>
  <si>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</si>
  <si>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</si>
  <si>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</si>
  <si>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</si>
  <si>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</si>
  <si>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</si>
  <si>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</si>
  <si>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</si>
  <si>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</si>
  <si>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</si>
  <si>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</si>
  <si>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</si>
  <si>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</si>
  <si>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</si>
  <si>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</si>
  <si>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</si>
  <si>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</si>
  <si>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</si>
  <si>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</si>
  <si>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</si>
  <si>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</si>
  <si>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</si>
  <si>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</si>
  <si>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</si>
  <si>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</si>
  <si>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</si>
  <si>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</si>
  <si>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</si>
  <si>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</si>
  <si>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</si>
  <si>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</si>
  <si>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</si>
  <si>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</si>
  <si>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</si>
  <si>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</si>
  <si>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</si>
  <si>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</si>
  <si>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</si>
  <si>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</si>
  <si>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</si>
  <si>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</si>
  <si>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</si>
  <si>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</si>
  <si>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</si>
  <si>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</si>
  <si>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</si>
  <si>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</si>
  <si>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</si>
  <si>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</si>
  <si>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</si>
  <si>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</si>
  <si>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</si>
  <si>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</si>
  <si>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</si>
  <si>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</si>
  <si>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</si>
  <si>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</si>
  <si>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</si>
  <si>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</si>
  <si>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</si>
  <si>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</si>
  <si>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</si>
  <si>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</si>
  <si>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</si>
  <si>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</si>
  <si>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</si>
  <si>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</si>
  <si>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</si>
  <si>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</si>
  <si>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</si>
  <si>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</si>
  <si>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</si>
  <si>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</si>
  <si>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</si>
  <si>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</si>
  <si>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</si>
  <si>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</si>
  <si>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</si>
  <si>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</si>
  <si>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</si>
  <si>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</si>
  <si>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</si>
  <si>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</si>
  <si>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</si>
  <si>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</si>
  <si>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</si>
  <si>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</si>
  <si>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</si>
  <si>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</si>
  <si>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</si>
  <si>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</si>
  <si>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</si>
  <si>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</si>
  <si>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</si>
  <si>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</si>
  <si>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</si>
  <si>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</si>
  <si>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</si>
  <si>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</si>
  <si>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</si>
  <si>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</si>
  <si>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</si>
  <si>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</si>
  <si>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</si>
  <si>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</si>
  <si>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</si>
  <si>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</si>
  <si>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</si>
  <si>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</si>
  <si>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</si>
  <si>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</si>
  <si>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</si>
  <si>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</si>
  <si>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</si>
  <si>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</si>
  <si>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</si>
  <si>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</si>
  <si>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</si>
  <si>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</si>
  <si>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</si>
  <si>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</si>
  <si>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</si>
  <si>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</si>
  <si>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</si>
  <si>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</si>
  <si>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</si>
  <si>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</si>
  <si>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</si>
  <si>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</si>
  <si>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</si>
  <si>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</si>
  <si>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</si>
  <si>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</si>
  <si>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</si>
  <si>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</si>
  <si>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</si>
  <si>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</si>
  <si>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</si>
  <si>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</si>
  <si>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</si>
  <si>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</si>
  <si>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</si>
  <si>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</si>
  <si>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</si>
  <si>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</si>
  <si>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</si>
  <si>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</si>
  <si>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</si>
  <si>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</si>
  <si>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</si>
  <si>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</si>
  <si>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</si>
  <si>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</si>
  <si>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</si>
  <si>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</si>
  <si>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</si>
  <si>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</si>
  <si>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</si>
  <si>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</si>
  <si>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</si>
  <si>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</si>
  <si>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</si>
  <si>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</si>
  <si>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</si>
  <si>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</si>
  <si>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</si>
  <si>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</si>
  <si>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</si>
  <si>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</si>
  <si>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</si>
  <si>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</si>
  <si>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</si>
  <si>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</si>
  <si>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</si>
  <si>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</si>
  <si>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</si>
  <si>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</si>
  <si>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</si>
  <si>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</si>
  <si>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</si>
  <si>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</si>
  <si>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</si>
  <si>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</si>
  <si>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</si>
  <si>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</si>
  <si>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</si>
  <si>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</si>
  <si>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</si>
  <si>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</si>
  <si>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</si>
  <si>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</si>
  <si>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</si>
  <si>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</si>
  <si>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</si>
  <si>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</si>
  <si>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</si>
  <si>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</si>
  <si>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</si>
  <si>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</si>
  <si>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</si>
  <si>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</si>
  <si>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</si>
  <si>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</si>
  <si>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</si>
  <si>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</si>
  <si>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</si>
  <si>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</si>
  <si>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</si>
  <si>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</si>
  <si>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</si>
  <si>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</si>
  <si>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</si>
  <si>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</si>
  <si>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</si>
  <si>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</si>
  <si>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</si>
  <si>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</si>
  <si>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</si>
  <si>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</si>
  <si>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</si>
  <si>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</si>
  <si>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</si>
  <si>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</si>
  <si>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</si>
  <si>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</si>
  <si>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</si>
  <si>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</si>
  <si>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</si>
  <si>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</si>
  <si>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</si>
  <si>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</si>
  <si>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</si>
  <si>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</si>
  <si>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</si>
  <si>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</si>
  <si>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</si>
  <si>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</si>
  <si>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</si>
  <si>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</si>
  <si>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</si>
  <si>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</si>
  <si>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</si>
  <si>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</si>
  <si>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</si>
  <si>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</si>
  <si>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</si>
  <si>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</si>
  <si>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</si>
  <si>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</si>
  <si>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</si>
  <si>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</si>
  <si>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</si>
  <si>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</si>
  <si>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</si>
  <si>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</si>
  <si>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</si>
  <si>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</si>
  <si>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</si>
  <si>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</si>
  <si>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</si>
  <si>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</si>
  <si>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</si>
  <si>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</si>
  <si>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</si>
  <si>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</si>
  <si>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</si>
  <si>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</si>
  <si>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</si>
  <si>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</si>
  <si>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</si>
  <si>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</si>
  <si>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</si>
  <si>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</si>
  <si>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</si>
  <si>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</si>
  <si>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</si>
  <si>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</si>
  <si>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</si>
  <si>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</si>
  <si>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</si>
  <si>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</si>
  <si>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</si>
  <si>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</si>
  <si>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</si>
  <si>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</si>
  <si>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</si>
  <si>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</si>
  <si>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</si>
  <si>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</si>
  <si>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</si>
  <si>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</si>
  <si>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</si>
  <si>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</si>
  <si>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</si>
  <si>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</si>
  <si>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</si>
  <si>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</si>
  <si>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</si>
  <si>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</si>
  <si>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</si>
  <si>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</si>
  <si>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</si>
  <si>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</si>
  <si>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</si>
  <si>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</si>
  <si>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</si>
  <si>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</si>
  <si>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</si>
  <si>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</si>
  <si>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</si>
  <si>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</si>
  <si>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</si>
  <si>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</si>
  <si>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</si>
  <si>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</si>
  <si>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</si>
  <si>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</si>
  <si>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</si>
  <si>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</si>
  <si>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</si>
  <si>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</si>
  <si>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</si>
  <si>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</si>
  <si>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</si>
  <si>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</si>
  <si>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</si>
  <si>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</si>
  <si>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</si>
  <si>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</si>
  <si>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</si>
  <si>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</si>
  <si>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</si>
  <si>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</si>
  <si>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</si>
  <si>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</si>
  <si>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</si>
  <si>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</si>
  <si>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</si>
  <si>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</si>
  <si>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</si>
  <si>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</si>
  <si>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</si>
  <si>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</si>
  <si>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</si>
  <si>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</si>
  <si>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</si>
  <si>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</si>
  <si>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</si>
  <si>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</si>
  <si>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</si>
  <si>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</si>
  <si>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</si>
  <si>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</si>
  <si>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</si>
  <si>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</si>
  <si>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</si>
  <si>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</si>
  <si>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</si>
  <si>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</si>
  <si>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</si>
  <si>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</si>
  <si>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</si>
  <si>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</si>
  <si>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</si>
  <si>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</si>
  <si>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</si>
  <si>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</si>
  <si>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</si>
  <si>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</si>
  <si>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</si>
  <si>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</si>
  <si>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</si>
  <si>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</si>
  <si>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</si>
  <si>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</si>
  <si>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</si>
  <si>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</si>
  <si>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</si>
  <si>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</si>
  <si>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</si>
  <si>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</si>
  <si>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</si>
  <si>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</si>
  <si>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</si>
  <si>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</si>
  <si>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</si>
  <si>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</si>
  <si>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</si>
  <si>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</si>
  <si>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</si>
  <si>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</si>
  <si>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</si>
  <si>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</si>
  <si>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</si>
  <si>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</si>
  <si>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</si>
  <si>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</si>
  <si>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</si>
  <si>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</si>
  <si>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</si>
  <si>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</si>
  <si>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</si>
  <si>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</si>
  <si>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</si>
  <si>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</si>
  <si>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</si>
  <si>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</si>
  <si>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</si>
  <si>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</si>
  <si>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</si>
  <si>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</si>
  <si>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</si>
  <si>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</si>
  <si>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</si>
  <si>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</si>
  <si>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</si>
  <si>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</si>
  <si>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</si>
  <si>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</si>
  <si>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</si>
  <si>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</si>
  <si>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</si>
  <si>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</si>
  <si>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</si>
  <si>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</si>
  <si>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</si>
  <si>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</si>
  <si>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</si>
  <si>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</si>
  <si>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</si>
  <si>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</si>
  <si>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</si>
  <si>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</si>
  <si>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</si>
  <si>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</si>
  <si>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</si>
  <si>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</si>
  <si>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</si>
  <si>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</si>
  <si>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</si>
  <si>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</si>
  <si>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</si>
  <si>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</si>
  <si>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</si>
  <si>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</si>
  <si>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</si>
  <si>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</si>
  <si>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</si>
  <si>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</si>
  <si>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</si>
  <si>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</si>
  <si>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</si>
  <si>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</si>
  <si>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</si>
  <si>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</si>
  <si>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</si>
  <si>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</si>
  <si>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</si>
  <si>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</si>
  <si>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</si>
  <si>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</si>
  <si>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</si>
  <si>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</si>
  <si>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</si>
  <si>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</si>
  <si>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</si>
  <si>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</si>
  <si>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</si>
  <si>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</si>
  <si>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</si>
  <si>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</si>
  <si>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</si>
  <si>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</si>
  <si>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</si>
  <si>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</si>
  <si>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</si>
  <si>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</si>
  <si>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</si>
  <si>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</si>
  <si>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</si>
  <si>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</si>
  <si>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</si>
  <si>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</si>
  <si>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</si>
  <si>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</si>
  <si>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</si>
  <si>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</si>
  <si>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</si>
  <si>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</si>
  <si>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</si>
  <si>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</si>
  <si>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</si>
  <si>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</si>
  <si>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</si>
  <si>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</si>
  <si>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</si>
  <si>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</si>
  <si>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</si>
  <si>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</si>
  <si>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</si>
  <si>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</si>
  <si>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</si>
  <si>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</si>
  <si>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</si>
  <si>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</si>
  <si>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</si>
  <si>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</si>
  <si>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</si>
  <si>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</si>
  <si>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</si>
  <si>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</si>
  <si>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</si>
  <si>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</si>
  <si>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</si>
  <si>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</si>
  <si>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</si>
  <si>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</si>
  <si>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</si>
  <si>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</si>
  <si>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</si>
  <si>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</si>
  <si>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</si>
  <si>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</si>
  <si>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</si>
  <si>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</si>
  <si>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</si>
  <si>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</si>
  <si>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</si>
  <si>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</si>
  <si>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</si>
  <si>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</si>
  <si>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</si>
  <si>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</si>
  <si>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</si>
  <si>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</si>
  <si>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</si>
  <si>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</si>
  <si>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</si>
  <si>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</si>
  <si>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</si>
  <si>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</si>
  <si>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</si>
  <si>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</si>
  <si>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</si>
  <si>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</si>
  <si>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</si>
  <si>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</si>
  <si>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</si>
  <si>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</si>
  <si>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</si>
  <si>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</si>
  <si>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</si>
  <si>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</si>
  <si>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</si>
  <si>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</si>
  <si>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</si>
  <si>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</si>
  <si>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</si>
  <si>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</si>
  <si>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</si>
  <si>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</si>
  <si>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</si>
  <si>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</si>
  <si>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</si>
  <si>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</si>
  <si>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</si>
  <si>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</si>
  <si>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</si>
  <si>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</si>
  <si>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</si>
  <si>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</si>
  <si>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</si>
  <si>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</si>
  <si>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</si>
  <si>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</si>
  <si>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</si>
  <si>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</si>
  <si>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</si>
  <si>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</si>
  <si>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</si>
  <si>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</si>
  <si>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</si>
  <si>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</si>
  <si>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</si>
  <si>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</si>
  <si>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</si>
  <si>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</si>
  <si>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</si>
  <si>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</si>
  <si>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</si>
  <si>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</si>
  <si>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</si>
  <si>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</si>
  <si>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</si>
  <si>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</si>
  <si>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</si>
  <si>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</si>
  <si>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</si>
  <si>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</si>
  <si>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</si>
  <si>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</si>
  <si>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</si>
  <si>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</si>
  <si>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</si>
  <si>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</si>
  <si>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</si>
  <si>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</si>
  <si>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</si>
  <si>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</si>
  <si>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</si>
  <si>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</si>
  <si>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</si>
  <si>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</si>
  <si>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</si>
  <si>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</si>
  <si>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</si>
  <si>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</si>
  <si>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</si>
  <si>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</si>
  <si>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</si>
  <si>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</si>
  <si>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</si>
  <si>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</si>
  <si>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</si>
  <si>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</si>
  <si>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</si>
  <si>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</si>
  <si>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</si>
  <si>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</si>
  <si>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</si>
  <si>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</si>
  <si>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</si>
  <si>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</si>
  <si>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</si>
  <si>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</si>
  <si>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</si>
  <si>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</si>
  <si>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</si>
  <si>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</si>
  <si>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</si>
  <si>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</si>
  <si>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</si>
  <si>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</si>
  <si>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</si>
  <si>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</si>
  <si>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</si>
  <si>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</si>
  <si>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</si>
  <si>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</si>
  <si>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</si>
  <si>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</si>
  <si>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</si>
  <si>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</si>
  <si>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</si>
  <si>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</si>
  <si>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</si>
  <si>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</si>
  <si>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</si>
  <si>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</si>
  <si>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</si>
  <si>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</si>
  <si>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</si>
  <si>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</si>
  <si>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</si>
  <si>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</si>
  <si>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</si>
  <si>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</si>
  <si>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</si>
  <si>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</si>
  <si>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</si>
  <si>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</si>
  <si>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</si>
  <si>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</si>
  <si>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</si>
  <si>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</si>
  <si>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</si>
  <si>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</si>
  <si>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</si>
  <si>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</si>
  <si>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</si>
  <si>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</si>
  <si>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</si>
  <si>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</si>
  <si>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</si>
  <si>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</si>
  <si>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</si>
  <si>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</si>
  <si>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</si>
  <si>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</si>
  <si>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</si>
  <si>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</si>
  <si>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</si>
  <si>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</si>
  <si>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</si>
  <si>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</si>
  <si>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</si>
  <si>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</si>
  <si>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</si>
  <si>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</si>
  <si>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</si>
  <si>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</si>
  <si>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</si>
  <si>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</si>
  <si>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</si>
  <si>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</si>
  <si>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</si>
  <si>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</si>
  <si>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</si>
  <si>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</si>
  <si>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</si>
  <si>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</si>
  <si>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</si>
  <si>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</si>
  <si>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</si>
  <si>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</si>
  <si>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</si>
  <si>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</si>
  <si>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</si>
  <si>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</si>
  <si>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</si>
  <si>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</si>
  <si>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</si>
  <si>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</si>
  <si>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</si>
  <si>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</si>
  <si>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</si>
  <si>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</si>
  <si>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</si>
  <si>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</si>
  <si>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</si>
  <si>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</si>
  <si>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</si>
  <si>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</si>
  <si>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</si>
  <si>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</si>
  <si>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</si>
  <si>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</si>
  <si>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</si>
  <si>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</si>
  <si>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</si>
  <si>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</si>
  <si>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</si>
  <si>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</si>
  <si>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</si>
  <si>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</si>
  <si>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</si>
  <si>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</si>
  <si>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</si>
  <si>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</si>
  <si>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</si>
  <si>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</si>
  <si>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</si>
  <si>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</si>
  <si>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</si>
  <si>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</si>
  <si>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</si>
  <si>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</si>
  <si>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</si>
  <si>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</si>
  <si>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</si>
  <si>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</si>
  <si>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</si>
  <si>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</si>
  <si>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</si>
  <si>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</si>
  <si>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</si>
  <si>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</si>
  <si>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</si>
  <si>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</si>
  <si>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</si>
  <si>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</si>
  <si>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</si>
  <si>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</si>
  <si>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</si>
  <si>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</si>
  <si>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</si>
  <si>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</si>
  <si>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</si>
  <si>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</si>
  <si>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</si>
  <si>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</si>
  <si>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</si>
  <si>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</si>
  <si>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</si>
  <si>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</si>
  <si>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</si>
  <si>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</si>
  <si>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</si>
  <si>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</si>
  <si>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</si>
  <si>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</si>
  <si>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</si>
  <si>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</si>
  <si>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</si>
  <si>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</si>
  <si>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</si>
  <si>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</si>
  <si>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</si>
  <si>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</si>
  <si>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</si>
  <si>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</si>
  <si>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</si>
  <si>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</si>
  <si>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</si>
  <si>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</si>
  <si>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</si>
  <si>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</si>
  <si>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</si>
  <si>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</si>
  <si>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</si>
  <si>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</si>
  <si>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</si>
  <si>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</si>
  <si>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</si>
  <si>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</si>
  <si>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</si>
  <si>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</si>
  <si>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</si>
  <si>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</si>
  <si>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</si>
  <si>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</si>
  <si>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</si>
  <si>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</si>
  <si>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</si>
  <si>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</si>
  <si>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</si>
  <si>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</si>
  <si>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</si>
  <si>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</si>
  <si>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</si>
  <si>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</si>
  <si>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</si>
  <si>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</si>
  <si>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</si>
  <si>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</si>
  <si>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</si>
  <si>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</si>
  <si>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</si>
  <si>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</si>
  <si>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</si>
  <si>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</si>
  <si>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</si>
  <si>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</si>
  <si>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</si>
  <si>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</si>
  <si>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</si>
  <si>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</si>
  <si>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</si>
  <si>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</si>
  <si>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</si>
  <si>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</si>
  <si>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</si>
  <si>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</si>
  <si>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</si>
  <si>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</si>
  <si>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</si>
  <si>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</si>
  <si>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</si>
  <si>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</si>
  <si>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</si>
  <si>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</si>
  <si>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</si>
  <si>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</si>
  <si>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</si>
  <si>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</si>
  <si>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</si>
  <si>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</si>
  <si>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</si>
  <si>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</si>
  <si>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</si>
  <si>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</si>
  <si>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</si>
  <si>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</si>
  <si>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</si>
  <si>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</si>
  <si>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</si>
  <si>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</si>
  <si>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</si>
  <si>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</si>
  <si>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</si>
  <si>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</si>
  <si>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</si>
  <si>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</si>
  <si>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</si>
  <si>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</si>
  <si>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</si>
  <si>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</si>
  <si>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</si>
  <si>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</si>
  <si>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</si>
  <si>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</si>
  <si>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</si>
  <si>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</si>
  <si>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</si>
  <si>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</si>
  <si>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</si>
  <si>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</si>
  <si>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</si>
  <si>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</si>
  <si>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</si>
  <si>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</si>
  <si>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</si>
  <si>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</si>
  <si>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</si>
  <si>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</si>
  <si>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</si>
  <si>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</si>
  <si>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</si>
  <si>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</si>
  <si>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</si>
  <si>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</si>
  <si>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</si>
  <si>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</si>
  <si>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</si>
  <si>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</si>
  <si>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</si>
  <si>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</si>
  <si>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</si>
  <si>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</si>
  <si>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</si>
  <si>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</si>
  <si>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</si>
  <si>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</si>
  <si>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</si>
  <si>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</si>
  <si>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</si>
  <si>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</si>
  <si>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</si>
  <si>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</si>
  <si>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</si>
  <si>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</si>
  <si>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</si>
  <si>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</si>
  <si>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</si>
  <si>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</si>
  <si>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</si>
  <si>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</si>
  <si>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</si>
  <si>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</si>
  <si>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</si>
  <si>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</si>
  <si>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</si>
  <si>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</si>
  <si>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</si>
  <si>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</si>
  <si>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</si>
  <si>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</si>
  <si>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</si>
  <si>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</si>
  <si>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</si>
  <si>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</si>
  <si>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</si>
  <si>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</si>
  <si>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</si>
  <si>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</si>
  <si>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</si>
  <si>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</si>
  <si>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</si>
  <si>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</si>
  <si>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</si>
  <si>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</si>
  <si>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</si>
  <si>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</si>
  <si>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</si>
  <si>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</si>
  <si>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</si>
  <si>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</si>
  <si>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</si>
  <si>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</si>
  <si>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</si>
  <si>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</si>
  <si>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</si>
  <si>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</si>
  <si>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</si>
  <si>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</si>
  <si>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</si>
  <si>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</si>
  <si>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</si>
  <si>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</si>
  <si>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</si>
  <si>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</si>
  <si>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</si>
  <si>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</si>
  <si>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</si>
  <si>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</si>
  <si>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</si>
  <si>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</si>
  <si>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</si>
  <si>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</si>
  <si>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</si>
  <si>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</si>
  <si>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</si>
  <si>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</si>
  <si>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</si>
  <si>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</si>
  <si>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</si>
  <si>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</si>
  <si>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</si>
  <si>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</si>
  <si>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</si>
  <si>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</si>
  <si>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</si>
  <si>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</si>
  <si>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</si>
  <si>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</si>
  <si>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</si>
  <si>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</si>
  <si>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</si>
  <si>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</si>
  <si>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</si>
  <si>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</si>
  <si>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</si>
  <si>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</si>
  <si>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</si>
  <si>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</si>
  <si>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</si>
  <si>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</si>
  <si>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</si>
  <si>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</si>
  <si>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</si>
  <si>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</si>
  <si>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</si>
  <si>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</si>
  <si>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</si>
  <si>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</si>
  <si>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</si>
  <si>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</si>
  <si>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</si>
  <si>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</si>
  <si>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</si>
  <si>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</si>
  <si>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</si>
  <si>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</si>
  <si>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</si>
  <si>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</si>
  <si>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</si>
  <si>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</si>
  <si>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</si>
  <si>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</si>
  <si>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</si>
  <si>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</si>
  <si>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</si>
  <si>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</si>
  <si>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</si>
  <si>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</si>
  <si>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</si>
  <si>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</si>
  <si>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</si>
  <si>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</si>
  <si>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</si>
  <si>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</si>
  <si>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</si>
  <si>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</si>
  <si>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</si>
  <si>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</si>
  <si>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</si>
  <si>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</si>
  <si>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</si>
  <si>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</si>
  <si>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</si>
  <si>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</si>
  <si>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</si>
  <si>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</si>
  <si>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</si>
  <si>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</si>
  <si>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</si>
  <si>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</si>
  <si>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</si>
  <si>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</si>
  <si>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</si>
  <si>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</si>
  <si>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</si>
  <si>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</si>
  <si>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</si>
  <si>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</si>
  <si>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</si>
  <si>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</si>
  <si>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</si>
  <si>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</si>
  <si>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</si>
  <si>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</si>
  <si>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</si>
  <si>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</si>
  <si>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</si>
  <si>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</si>
  <si>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</si>
  <si>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</si>
  <si>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</si>
  <si>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</si>
  <si>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</si>
  <si>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</si>
  <si>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</si>
  <si>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</si>
  <si>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</si>
  <si>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</si>
  <si>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</si>
  <si>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</si>
  <si>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</si>
  <si>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</si>
  <si>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</si>
  <si>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</si>
  <si>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</si>
  <si>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</si>
  <si>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</si>
  <si>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</si>
  <si>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</si>
  <si>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</si>
  <si>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</si>
  <si>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</si>
  <si>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</si>
  <si>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</si>
  <si>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</si>
  <si>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</si>
  <si>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</si>
  <si>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</si>
  <si>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</si>
  <si>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</si>
  <si>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</si>
  <si>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</si>
  <si>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</si>
  <si>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</si>
  <si>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</si>
  <si>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</si>
  <si>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</si>
  <si>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</si>
  <si>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</si>
  <si>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</si>
  <si>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</si>
  <si>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</si>
  <si>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</si>
  <si>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</si>
  <si>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</si>
  <si>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</si>
  <si>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</si>
  <si>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</si>
  <si>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</si>
  <si>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</si>
  <si>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</si>
  <si>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</si>
  <si>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</si>
  <si>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</si>
  <si>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</si>
  <si>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</si>
  <si>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</si>
  <si>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</si>
  <si>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</si>
  <si>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</si>
  <si>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</si>
  <si>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</si>
  <si>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</si>
  <si>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</si>
  <si>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</si>
  <si>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</si>
  <si>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</si>
  <si>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</si>
  <si>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</si>
  <si>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</si>
  <si>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</si>
  <si>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</si>
  <si>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</si>
  <si>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</si>
  <si>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</si>
  <si>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</si>
  <si>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</si>
  <si>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</si>
  <si>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</si>
  <si>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</si>
  <si>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</si>
  <si>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</si>
  <si>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</si>
  <si>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</si>
  <si>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</si>
  <si>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</si>
  <si>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</si>
  <si>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</si>
  <si>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</si>
  <si>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</si>
  <si>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</si>
  <si>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</si>
  <si>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</si>
  <si>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</si>
  <si>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</si>
  <si>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</si>
  <si>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</si>
  <si>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</si>
  <si>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</si>
  <si>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</si>
  <si>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</si>
  <si>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</si>
  <si>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</si>
  <si>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</si>
  <si>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</si>
  <si>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</si>
  <si>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</si>
  <si>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</si>
  <si>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</si>
  <si>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</si>
  <si>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</si>
  <si>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</si>
  <si>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</si>
  <si>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</si>
  <si>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</si>
  <si>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</si>
  <si>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</si>
  <si>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</si>
  <si>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</si>
  <si>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</si>
  <si>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</si>
  <si>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</si>
  <si>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</si>
  <si>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</si>
  <si>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</si>
  <si>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</si>
  <si>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</si>
  <si>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</si>
  <si>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</si>
  <si>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</si>
  <si>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</si>
  <si>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</si>
  <si>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</si>
  <si>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</si>
  <si>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</si>
  <si>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</si>
  <si>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</si>
  <si>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</si>
  <si>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</si>
  <si>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</si>
  <si>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</si>
  <si>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</si>
  <si>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</si>
  <si>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</si>
  <si>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</si>
  <si>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</si>
  <si>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</si>
  <si>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</si>
  <si>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</si>
  <si>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</si>
  <si>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</si>
  <si>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</si>
  <si>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</si>
  <si>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</si>
  <si>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</si>
  <si>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</si>
  <si>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</si>
  <si>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</si>
  <si>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</si>
  <si>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</si>
  <si>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</si>
  <si>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</si>
  <si>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</si>
  <si>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</si>
  <si>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</si>
  <si>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</si>
  <si>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</si>
  <si>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</si>
  <si>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</si>
  <si>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</si>
  <si>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</si>
  <si>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</si>
  <si>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</si>
  <si>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</si>
  <si>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</si>
  <si>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</si>
  <si>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</si>
  <si>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</si>
  <si>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</si>
  <si>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</si>
  <si>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</si>
  <si>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</si>
  <si>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</si>
  <si>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</si>
  <si>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</si>
  <si>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</si>
  <si>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</si>
  <si>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</si>
  <si>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</si>
  <si>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</si>
  <si>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</si>
  <si>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</si>
  <si>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</si>
  <si>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</si>
  <si>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</si>
  <si>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</si>
  <si>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</si>
  <si>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</si>
  <si>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</si>
  <si>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</si>
  <si>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</si>
  <si>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</si>
  <si>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</si>
  <si>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</si>
  <si>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</si>
  <si>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</si>
  <si>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</si>
  <si>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</si>
  <si>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</si>
  <si>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</si>
  <si>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</si>
  <si>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</si>
  <si>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</si>
  <si>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</si>
  <si>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</si>
  <si>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</si>
  <si>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</si>
  <si>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</si>
  <si>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</si>
  <si>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</si>
  <si>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</si>
  <si>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</si>
  <si>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</si>
  <si>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</si>
  <si>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</si>
  <si>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</si>
  <si>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</si>
  <si>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</si>
  <si>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</si>
  <si>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</si>
  <si>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</si>
  <si>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</si>
  <si>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</si>
  <si>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</si>
  <si>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</si>
  <si>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</si>
  <si>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</si>
  <si>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</si>
  <si>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</si>
  <si>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</si>
  <si>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</si>
  <si>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</si>
  <si>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</si>
  <si>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</si>
  <si>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</si>
  <si>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</si>
  <si>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</si>
  <si>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</si>
  <si>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</si>
  <si>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</si>
  <si>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</si>
  <si>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</si>
  <si>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</si>
  <si>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</si>
  <si>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</si>
  <si>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</si>
  <si>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</si>
  <si>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</si>
  <si>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</si>
  <si>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</si>
  <si>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</si>
  <si>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</si>
  <si>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</si>
  <si>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</si>
  <si>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</si>
  <si>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</si>
  <si>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</si>
  <si>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</si>
  <si>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</si>
  <si>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</si>
  <si>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</si>
  <si>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</si>
  <si>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</si>
  <si>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</si>
  <si>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</si>
  <si>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</si>
  <si>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</si>
  <si>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</si>
  <si>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</si>
  <si>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</si>
  <si>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</si>
  <si>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</si>
  <si>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</si>
  <si>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</si>
  <si>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</si>
  <si>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</si>
  <si>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</si>
  <si>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</si>
  <si>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</si>
  <si>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</si>
  <si>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</si>
  <si>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</si>
  <si>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</si>
  <si>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</si>
  <si>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</si>
  <si>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</si>
  <si>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</si>
  <si>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</si>
  <si>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</si>
  <si>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</si>
  <si>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</si>
  <si>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</si>
  <si>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</si>
  <si>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</si>
  <si>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</si>
  <si>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</si>
  <si>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</si>
  <si>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</si>
  <si>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</si>
  <si>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</si>
  <si>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</si>
  <si>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</si>
  <si>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</si>
  <si>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</si>
  <si>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</si>
  <si>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</si>
  <si>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</si>
  <si>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</si>
  <si>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</si>
  <si>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</si>
  <si>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</si>
  <si>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</si>
  <si>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</si>
  <si>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</si>
  <si>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</si>
  <si>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</si>
  <si>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</si>
  <si>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</si>
  <si>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</si>
  <si>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</si>
  <si>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</si>
  <si>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</si>
  <si>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</si>
  <si>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</si>
  <si>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</si>
  <si>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</si>
  <si>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</si>
  <si>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</si>
  <si>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</si>
  <si>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</si>
  <si>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</si>
  <si>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</si>
  <si>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</si>
  <si>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</si>
  <si>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</si>
  <si>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</si>
  <si>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</si>
  <si>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</si>
  <si>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</si>
  <si>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</si>
  <si>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</si>
  <si>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</si>
  <si>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</si>
  <si>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</si>
  <si>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</si>
  <si>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</si>
  <si>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</si>
  <si>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</si>
  <si>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</si>
  <si>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</si>
  <si>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</si>
  <si>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</si>
  <si>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</si>
  <si>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</si>
  <si>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</si>
  <si>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</si>
  <si>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</si>
  <si>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</si>
  <si>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</si>
  <si>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</si>
  <si>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</si>
  <si>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</si>
  <si>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</si>
  <si>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</si>
  <si>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</si>
  <si>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</si>
  <si>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</si>
  <si>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</si>
  <si>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</si>
  <si>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</si>
  <si>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</si>
  <si>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</si>
  <si>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</si>
  <si>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</si>
  <si>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</si>
  <si>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</si>
  <si>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</si>
  <si>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</si>
  <si>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</si>
  <si>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</si>
  <si>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</si>
  <si>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</si>
  <si>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</si>
  <si>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</si>
  <si>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</si>
  <si>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</si>
  <si>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</si>
  <si>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</si>
  <si>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</si>
  <si>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</si>
  <si>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</si>
  <si>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</si>
  <si>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</si>
  <si>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</si>
  <si>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</si>
  <si>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</si>
  <si>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</si>
  <si>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</si>
  <si>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</si>
  <si>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</si>
  <si>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</si>
  <si>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</si>
  <si>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</si>
  <si>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</si>
  <si>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</si>
  <si>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</si>
  <si>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</si>
  <si>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</si>
  <si>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</si>
  <si>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</si>
  <si>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</si>
  <si>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</si>
  <si>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</si>
  <si>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</si>
  <si>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</si>
  <si>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</si>
  <si>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</si>
  <si>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</si>
  <si>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</si>
  <si>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</si>
  <si>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</si>
  <si>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</si>
  <si>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</si>
  <si>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</si>
  <si>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</si>
  <si>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</si>
  <si>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</si>
  <si>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</si>
  <si>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</si>
  <si>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</si>
  <si>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</si>
  <si>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</si>
  <si>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</si>
  <si>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</si>
  <si>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</si>
  <si>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</si>
  <si>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</si>
  <si>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</si>
  <si>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</si>
  <si>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</si>
  <si>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</si>
  <si>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</si>
  <si>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</si>
  <si>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</si>
  <si>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</si>
  <si>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</si>
  <si>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</si>
  <si>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</si>
  <si>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</si>
  <si>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</si>
  <si>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</si>
  <si>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</si>
  <si>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</si>
  <si>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</si>
  <si>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</si>
  <si>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</si>
  <si>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</si>
  <si>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</si>
  <si>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</si>
  <si>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</si>
  <si>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</si>
  <si>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</si>
  <si>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</si>
  <si>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</si>
  <si>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</si>
  <si>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</si>
  <si>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</si>
  <si>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</si>
  <si>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</si>
  <si>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</si>
  <si>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</si>
  <si>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</si>
  <si>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</si>
  <si>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</si>
  <si>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</si>
  <si>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</si>
  <si>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</si>
  <si>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</si>
  <si>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</si>
  <si>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</si>
  <si>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</si>
  <si>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</si>
  <si>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</si>
  <si>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</si>
  <si>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</si>
  <si>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</si>
  <si>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</si>
  <si>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</si>
  <si>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</si>
  <si>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</si>
  <si>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</si>
  <si>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</si>
  <si>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</si>
  <si>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</si>
  <si>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</si>
  <si>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</si>
  <si>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</si>
  <si>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</si>
  <si>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</si>
  <si>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</si>
  <si>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</si>
  <si>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</si>
  <si>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</si>
  <si>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</si>
  <si>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</si>
  <si>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</si>
  <si>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</si>
  <si>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</si>
  <si>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</si>
  <si>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</si>
  <si>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</si>
  <si>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</si>
  <si>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</si>
  <si>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</si>
  <si>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</si>
  <si>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</si>
  <si>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</si>
  <si>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</si>
  <si>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</si>
  <si>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</si>
  <si>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</si>
  <si>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</si>
  <si>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</si>
  <si>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</si>
  <si>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</si>
  <si>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</si>
  <si>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</si>
  <si>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</si>
  <si>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</si>
  <si>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</si>
  <si>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</si>
  <si>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</si>
  <si>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</si>
  <si>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</si>
  <si>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</si>
  <si>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</si>
  <si>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</si>
  <si>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</si>
  <si>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</si>
  <si>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</si>
  <si>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</si>
  <si>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</si>
  <si>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</si>
  <si>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</si>
  <si>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</si>
  <si>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</si>
  <si>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</si>
  <si>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</si>
  <si>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</si>
  <si>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</si>
  <si>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</si>
  <si>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</si>
  <si>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</si>
  <si>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</si>
  <si>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</si>
  <si>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</si>
  <si>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</si>
  <si>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</si>
  <si>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</si>
  <si>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</si>
  <si>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</si>
  <si>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</si>
  <si>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</si>
  <si>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</si>
  <si>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</si>
  <si>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</si>
  <si>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</si>
  <si>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</si>
  <si>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</si>
  <si>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</si>
  <si>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</si>
  <si>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</si>
  <si>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</si>
  <si>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</si>
  <si>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</si>
  <si>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</si>
  <si>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</si>
  <si>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</si>
  <si>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</si>
  <si>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</si>
  <si>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</si>
  <si>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</si>
  <si>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</si>
  <si>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</si>
  <si>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</si>
  <si>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</si>
  <si>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</si>
  <si>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</si>
  <si>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</si>
  <si>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</si>
  <si>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</si>
  <si>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</si>
  <si>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</si>
  <si>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</si>
  <si>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</si>
  <si>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</si>
  <si>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</si>
  <si>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</si>
  <si>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</si>
  <si>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</si>
  <si>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</si>
  <si>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</si>
  <si>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</si>
  <si>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</si>
  <si>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</si>
  <si>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</si>
  <si>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</si>
  <si>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</si>
  <si>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</si>
  <si>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</si>
  <si>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</si>
  <si>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</si>
  <si>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</si>
  <si>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</si>
  <si>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</si>
  <si>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</si>
  <si>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</si>
  <si>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</si>
  <si>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</si>
  <si>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</si>
  <si>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</si>
  <si>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</si>
  <si>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</si>
  <si>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</si>
  <si>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</si>
  <si>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</si>
  <si>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</si>
  <si>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</si>
  <si>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</si>
  <si>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</si>
  <si>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</si>
  <si>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</si>
  <si>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</si>
  <si>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</si>
  <si>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</si>
  <si>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</si>
  <si>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</si>
  <si>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</si>
  <si>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</si>
  <si>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</si>
  <si>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</si>
  <si>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</si>
  <si>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</si>
  <si>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</si>
  <si>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</si>
  <si>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</si>
  <si>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</si>
  <si>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</si>
  <si>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</si>
  <si>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</si>
  <si>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</si>
  <si>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</si>
  <si>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</si>
  <si>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</si>
  <si>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</si>
  <si>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</si>
  <si>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</si>
  <si>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</si>
  <si>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</si>
  <si>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</si>
  <si>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</si>
  <si>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</si>
  <si>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</si>
  <si>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</si>
  <si>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</si>
  <si>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</si>
  <si>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</si>
  <si>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</si>
  <si>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</si>
  <si>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</si>
  <si>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</si>
  <si>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</si>
  <si>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</si>
  <si>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</si>
  <si>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</si>
  <si>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</si>
  <si>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</si>
  <si>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</si>
  <si>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</si>
  <si>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</si>
  <si>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</si>
  <si>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</si>
  <si>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</si>
  <si>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</si>
  <si>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</si>
  <si>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</si>
  <si>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</si>
  <si>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</si>
  <si>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</si>
  <si>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</si>
  <si>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</si>
  <si>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</si>
  <si>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</si>
  <si>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</si>
  <si>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</si>
  <si>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</si>
  <si>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</si>
  <si>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</si>
  <si>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</si>
  <si>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</si>
  <si>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</si>
  <si>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</si>
  <si>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</si>
  <si>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</si>
  <si>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</si>
  <si>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</si>
  <si>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</si>
  <si>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</si>
  <si>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</si>
  <si>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</si>
  <si>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</si>
  <si>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</si>
  <si>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</si>
  <si>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</si>
  <si>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</si>
  <si>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</si>
  <si>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</si>
  <si>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</si>
  <si>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</si>
  <si>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</si>
  <si>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</si>
  <si>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</si>
  <si>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</si>
  <si>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</si>
  <si>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</si>
  <si>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</si>
  <si>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</si>
  <si>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</si>
  <si>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</si>
  <si>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</si>
  <si>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</si>
  <si>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</si>
  <si>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</si>
  <si>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</si>
  <si>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</si>
  <si>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</si>
  <si>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</si>
  <si>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</si>
  <si>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</si>
  <si>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</si>
  <si>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</si>
  <si>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</si>
  <si>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</si>
  <si>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</si>
  <si>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</si>
  <si>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</si>
  <si>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</si>
  <si>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</si>
  <si>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</si>
  <si>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</si>
  <si>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</si>
  <si>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</si>
  <si>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</si>
  <si>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</si>
  <si>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</si>
  <si>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</si>
  <si>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</si>
  <si>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</si>
  <si>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</si>
  <si>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</si>
  <si>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</si>
  <si>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</si>
  <si>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</si>
  <si>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</si>
  <si>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</si>
  <si>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</si>
  <si>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</si>
  <si>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</si>
  <si>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</si>
  <si>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</si>
  <si>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</si>
  <si>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</si>
  <si>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</si>
  <si>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</si>
  <si>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</si>
  <si>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</si>
  <si>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</si>
  <si>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</si>
  <si>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</si>
  <si>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</si>
  <si>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</si>
  <si>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</si>
  <si>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</si>
  <si>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</si>
  <si>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</si>
  <si>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</si>
  <si>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</si>
  <si>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</si>
  <si>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</si>
  <si>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</si>
  <si>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</si>
  <si>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</si>
  <si>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</si>
  <si>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</si>
  <si>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</si>
  <si>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</si>
  <si>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</si>
  <si>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</si>
  <si>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</si>
  <si>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</si>
  <si>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</si>
  <si>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</si>
  <si>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</si>
  <si>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</si>
  <si>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</si>
  <si>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</si>
  <si>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</si>
  <si>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</si>
  <si>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</si>
  <si>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</si>
  <si>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</si>
  <si>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</si>
  <si>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</si>
  <si>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</si>
  <si>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</si>
  <si>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</si>
  <si>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</si>
  <si>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</si>
  <si>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</si>
  <si>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</si>
  <si>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</si>
  <si>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</si>
  <si>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</si>
  <si>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</si>
  <si>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</si>
  <si>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</si>
  <si>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</si>
  <si>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</si>
  <si>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</si>
  <si>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</si>
  <si>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</si>
  <si>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</si>
  <si>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</si>
  <si>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</si>
  <si>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</si>
  <si>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</si>
  <si>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</si>
  <si>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</si>
  <si>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</si>
  <si>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</si>
  <si>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</si>
  <si>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</si>
  <si>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</si>
  <si>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</si>
  <si>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</si>
  <si>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</si>
  <si>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</si>
  <si>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</si>
  <si>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</si>
  <si>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</si>
  <si>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</si>
  <si>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</si>
  <si>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</si>
  <si>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</si>
  <si>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</si>
  <si>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</si>
  <si>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</si>
  <si>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</si>
  <si>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</si>
  <si>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</si>
  <si>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</si>
  <si>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</si>
  <si>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</si>
  <si>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</si>
  <si>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</si>
  <si>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</si>
  <si>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</si>
  <si>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</si>
  <si>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</si>
  <si>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</si>
  <si>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</si>
  <si>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</si>
  <si>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</si>
  <si>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</si>
  <si>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</si>
  <si>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</si>
  <si>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</si>
  <si>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</si>
  <si>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</si>
  <si>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</si>
  <si>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</si>
  <si>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</si>
  <si>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</si>
  <si>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</si>
  <si>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</si>
  <si>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</si>
  <si>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</si>
  <si>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</si>
  <si>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</si>
  <si>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</si>
  <si>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</si>
  <si>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</si>
  <si>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</si>
  <si>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</si>
  <si>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</si>
  <si>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</si>
  <si>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</si>
  <si>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</si>
  <si>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</si>
  <si>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</si>
  <si>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</si>
  <si>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</si>
  <si>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</si>
  <si>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</si>
  <si>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</si>
  <si>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</si>
  <si>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</si>
  <si>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</si>
  <si>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</si>
  <si>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</si>
  <si>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</si>
  <si>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</si>
  <si>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</si>
  <si>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</si>
  <si>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</si>
  <si>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</si>
  <si>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</si>
  <si>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</si>
  <si>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</si>
  <si>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</si>
  <si>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</si>
  <si>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</si>
  <si>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</si>
  <si>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</si>
  <si>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</si>
  <si>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</si>
  <si>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</si>
  <si>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</si>
  <si>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</si>
  <si>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</si>
  <si>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</si>
  <si>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</si>
  <si>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</si>
  <si>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</si>
  <si>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</si>
  <si>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</si>
  <si>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</si>
  <si>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</si>
  <si>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</si>
  <si>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</si>
  <si>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</si>
  <si>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</si>
  <si>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</si>
  <si>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</si>
  <si>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</si>
  <si>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</si>
  <si>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</si>
  <si>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</si>
  <si>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</si>
  <si>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</si>
  <si>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</si>
  <si>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</si>
  <si>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</si>
  <si>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</si>
  <si>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</si>
  <si>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</si>
  <si>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</si>
  <si>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</si>
  <si>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</si>
  <si>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</si>
  <si>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</si>
  <si>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</si>
  <si>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</si>
  <si>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</si>
  <si>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</si>
  <si>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</si>
  <si>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</si>
  <si>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</si>
  <si>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</si>
  <si>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</si>
  <si>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</si>
  <si>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</si>
  <si>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</si>
  <si>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</si>
  <si>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</si>
  <si>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</si>
  <si>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</si>
  <si>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</si>
  <si>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</si>
  <si>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</si>
  <si>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</si>
  <si>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</si>
  <si>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</si>
  <si>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</si>
  <si>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</si>
  <si>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</si>
  <si>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</si>
  <si>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</si>
  <si>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</si>
  <si>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</si>
  <si>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</si>
  <si>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</si>
  <si>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</si>
  <si>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</si>
  <si>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</si>
  <si>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</si>
  <si>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</si>
  <si>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</si>
  <si>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</si>
  <si>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</si>
  <si>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</si>
  <si>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</si>
  <si>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</si>
  <si>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</si>
  <si>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</si>
  <si>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</si>
  <si>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</si>
  <si>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</si>
  <si>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</si>
  <si>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</si>
  <si>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</si>
  <si>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</si>
  <si>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</si>
  <si>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</si>
  <si>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</si>
  <si>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</si>
  <si>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</si>
  <si>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</si>
  <si>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</si>
  <si>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</si>
  <si>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</si>
  <si>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</si>
  <si>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</si>
  <si>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</si>
  <si>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</si>
  <si>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</si>
  <si>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</si>
  <si>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</si>
  <si>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</si>
  <si>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</si>
  <si>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</si>
  <si>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</si>
  <si>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</si>
  <si>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</si>
  <si>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</si>
  <si>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</si>
  <si>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</si>
  <si>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</si>
  <si>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</si>
  <si>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</si>
  <si>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</si>
  <si>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</si>
  <si>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</si>
  <si>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</si>
  <si>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</si>
  <si>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</si>
  <si>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</si>
  <si>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</si>
  <si>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</si>
  <si>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</si>
  <si>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</si>
  <si>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</si>
  <si>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</si>
  <si>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</si>
  <si>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</si>
  <si>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</si>
  <si>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</si>
  <si>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</si>
  <si>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</si>
  <si>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</si>
  <si>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</si>
  <si>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</si>
  <si>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</si>
  <si>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</si>
  <si>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</si>
  <si>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</si>
  <si>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</si>
  <si>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</si>
  <si>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</si>
  <si>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</si>
  <si>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</si>
  <si>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</si>
  <si>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</si>
  <si>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</si>
  <si>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</si>
  <si>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</si>
  <si>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</si>
  <si>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</si>
  <si>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</si>
  <si>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</si>
  <si>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</si>
  <si>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</si>
  <si>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</si>
  <si>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</si>
  <si>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</si>
  <si>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</si>
  <si>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</si>
  <si>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</si>
  <si>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</si>
  <si>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</si>
  <si>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</si>
  <si>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</si>
  <si>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</si>
  <si>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</si>
  <si>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</si>
  <si>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</si>
  <si>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</si>
  <si>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</si>
  <si>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</si>
  <si>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</si>
  <si>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</si>
  <si>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</si>
  <si>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</si>
  <si>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</si>
  <si>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</si>
  <si>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</si>
  <si>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</si>
  <si>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</si>
  <si>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</si>
  <si>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</si>
  <si>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</si>
  <si>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</si>
  <si>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</si>
  <si>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</si>
  <si>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</si>
  <si>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</si>
  <si>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</si>
  <si>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</si>
  <si>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</si>
  <si>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</si>
  <si>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</si>
  <si>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</si>
  <si>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</si>
  <si>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</si>
  <si>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</si>
  <si>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</si>
  <si>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</si>
  <si>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</si>
  <si>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</si>
  <si>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</si>
  <si>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</si>
  <si>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</si>
  <si>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</si>
  <si>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</si>
  <si>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</si>
  <si>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</si>
  <si>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</si>
  <si>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</si>
  <si>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</si>
  <si>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</si>
  <si>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</si>
  <si>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</si>
  <si>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</si>
  <si>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</si>
  <si>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</si>
  <si>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</si>
  <si>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</si>
  <si>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</si>
  <si>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</si>
  <si>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</si>
  <si>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</si>
  <si>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</si>
  <si>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</si>
  <si>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</si>
  <si>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</si>
  <si>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</si>
  <si>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</si>
  <si>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</si>
  <si>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</si>
  <si>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</si>
  <si>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</si>
  <si>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</si>
  <si>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</si>
  <si>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</si>
  <si>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</si>
  <si>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</si>
  <si>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</si>
  <si>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</si>
  <si>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</si>
  <si>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</si>
  <si>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</si>
  <si>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</si>
  <si>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</si>
  <si>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</si>
  <si>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</si>
  <si>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</si>
  <si>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</si>
  <si>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</si>
  <si>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</si>
  <si>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</si>
  <si>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</si>
  <si>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</si>
  <si>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</si>
  <si>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</si>
  <si>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</si>
  <si>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</si>
  <si>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</si>
  <si>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</si>
  <si>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</si>
  <si>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</si>
  <si>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</si>
  <si>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</si>
  <si>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</si>
  <si>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</si>
  <si>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</si>
  <si>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</si>
  <si>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</si>
  <si>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</si>
  <si>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</si>
  <si>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</si>
  <si>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</si>
  <si>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</si>
  <si>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</si>
  <si>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</si>
  <si>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</si>
  <si>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</si>
  <si>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</si>
  <si>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</si>
  <si>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</si>
  <si>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</si>
  <si>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</si>
  <si>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</si>
  <si>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</si>
  <si>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</si>
  <si>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</si>
  <si>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</si>
  <si>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</si>
  <si>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</si>
  <si>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</si>
  <si>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</si>
  <si>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</si>
  <si>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</si>
  <si>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</si>
  <si>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</si>
  <si>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</si>
  <si>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</si>
  <si>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</si>
  <si>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</si>
  <si>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</si>
  <si>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</si>
  <si>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</si>
  <si>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</si>
  <si>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</si>
  <si>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</si>
  <si>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</si>
  <si>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</si>
  <si>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</si>
  <si>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</si>
  <si>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</si>
  <si>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</si>
  <si>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</si>
  <si>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</si>
  <si>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</si>
  <si>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</si>
  <si>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</si>
  <si>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</si>
  <si>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</si>
  <si>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</si>
  <si>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</si>
  <si>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</si>
  <si>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</si>
  <si>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</si>
  <si>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</si>
  <si>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</si>
  <si>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</si>
  <si>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</si>
  <si>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</si>
  <si>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</si>
  <si>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</si>
  <si>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</si>
  <si>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</si>
  <si>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</si>
  <si>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</si>
  <si>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</si>
  <si>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</si>
  <si>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</si>
  <si>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</si>
  <si>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</si>
  <si>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</si>
  <si>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</si>
  <si>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</si>
  <si>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</si>
  <si>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</si>
  <si>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</si>
  <si>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</si>
  <si>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</si>
  <si>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</si>
  <si>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</si>
  <si>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</si>
  <si>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</si>
  <si>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</si>
  <si>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</si>
  <si>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</si>
  <si>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</si>
  <si>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</si>
  <si>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</si>
  <si>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</si>
  <si>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</si>
  <si>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</si>
  <si>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</si>
  <si>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</si>
  <si>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</si>
  <si>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</si>
  <si>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</si>
  <si>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</si>
  <si>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</si>
  <si>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</si>
  <si>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</si>
  <si>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</si>
  <si>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</si>
  <si>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</si>
  <si>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</si>
  <si>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</si>
  <si>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</si>
  <si>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</si>
  <si>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</si>
  <si>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</si>
  <si>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</si>
  <si>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</si>
  <si>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</si>
  <si>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</si>
  <si>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</si>
  <si>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</si>
  <si>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</si>
  <si>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</si>
  <si>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</si>
  <si>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</si>
  <si>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</si>
  <si>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</si>
  <si>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</si>
  <si>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</si>
  <si>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</si>
  <si>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</si>
  <si>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</si>
  <si>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</si>
  <si>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</si>
  <si>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</si>
  <si>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</si>
  <si>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</si>
  <si>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</si>
  <si>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</si>
  <si>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</si>
  <si>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</si>
  <si>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</si>
  <si>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</si>
  <si>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</si>
  <si>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</si>
  <si>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</si>
  <si>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</si>
  <si>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</si>
  <si>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</si>
  <si>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</si>
  <si>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</si>
  <si>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</si>
  <si>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</si>
  <si>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</si>
  <si>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</si>
  <si>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</si>
  <si>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</si>
  <si>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</si>
  <si>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</si>
  <si>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</si>
  <si>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</si>
  <si>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</si>
  <si>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</si>
  <si>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</si>
  <si>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</si>
  <si>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</si>
  <si>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</si>
  <si>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</si>
  <si>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</si>
  <si>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</si>
  <si>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</si>
  <si>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</si>
  <si>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</si>
  <si>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</si>
  <si>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</si>
  <si>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</si>
  <si>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</si>
  <si>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</si>
  <si>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</si>
  <si>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</si>
  <si>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</si>
  <si>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</si>
  <si>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</si>
  <si>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</si>
  <si>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</si>
  <si>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</si>
  <si>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</si>
  <si>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</si>
  <si>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</si>
  <si>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</si>
  <si>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</si>
  <si>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</si>
  <si>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</si>
  <si>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</si>
  <si>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</si>
  <si>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</si>
  <si>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</si>
  <si>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</si>
  <si>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</si>
  <si>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</si>
  <si>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</si>
  <si>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</si>
  <si>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</si>
  <si>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</si>
  <si>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</si>
  <si>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</si>
  <si>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</si>
  <si>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</si>
  <si>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</si>
  <si>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</si>
  <si>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</si>
  <si>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</si>
  <si>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</si>
  <si>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</si>
  <si>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</si>
  <si>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</si>
  <si>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</si>
  <si>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</si>
  <si>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</si>
  <si>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</si>
  <si>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</si>
  <si>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</si>
  <si>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</si>
  <si>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</si>
  <si>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</si>
  <si>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</si>
  <si>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</si>
  <si>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</si>
  <si>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</si>
  <si>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</si>
  <si>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</si>
  <si>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</si>
  <si>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</si>
  <si>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</si>
  <si>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</si>
  <si>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</si>
  <si>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</si>
  <si>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</si>
  <si>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</si>
  <si>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</si>
  <si>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</si>
  <si>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</si>
  <si>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</si>
  <si>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</si>
  <si>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</si>
  <si>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</si>
  <si>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</si>
  <si>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</si>
  <si>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</si>
  <si>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</si>
  <si>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</si>
  <si>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</si>
  <si>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</si>
  <si>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</si>
  <si>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</si>
  <si>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</si>
  <si>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</si>
  <si>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</si>
  <si>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</si>
  <si>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</si>
  <si>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</si>
  <si>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</si>
  <si>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</si>
  <si>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</si>
  <si>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</si>
  <si>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</si>
  <si>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</si>
  <si>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</si>
  <si>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</si>
  <si>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</si>
  <si>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</si>
  <si>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</si>
  <si>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</si>
  <si>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</si>
  <si>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</si>
  <si>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</si>
  <si>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</si>
  <si>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</si>
  <si>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</si>
  <si>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</si>
  <si>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</si>
  <si>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</si>
  <si>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</si>
  <si>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</si>
  <si>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</si>
  <si>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</si>
  <si>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</si>
  <si>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</si>
  <si>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</si>
  <si>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</si>
  <si>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</si>
  <si>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</si>
  <si>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</si>
  <si>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</si>
  <si>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</si>
  <si>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</si>
  <si>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</si>
  <si>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</si>
  <si>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</si>
  <si>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</si>
  <si>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</si>
  <si>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</si>
  <si>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</si>
  <si>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</si>
  <si>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</si>
  <si>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</si>
  <si>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</si>
  <si>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</si>
  <si>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</si>
  <si>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</si>
  <si>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</si>
  <si>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</si>
  <si>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</si>
  <si>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</si>
  <si>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</si>
  <si>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</si>
  <si>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</si>
  <si>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</si>
  <si>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</si>
  <si>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</si>
  <si>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</si>
  <si>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</si>
  <si>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</si>
  <si>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</si>
  <si>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</si>
  <si>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</si>
  <si>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</si>
  <si>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</si>
  <si>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</si>
  <si>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</si>
  <si>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</si>
  <si>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</si>
  <si>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</si>
  <si>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</si>
  <si>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</si>
  <si>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</si>
  <si>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</si>
  <si>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</si>
  <si>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</si>
  <si>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</si>
  <si>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</si>
  <si>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</si>
  <si>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</si>
  <si>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</si>
  <si>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</si>
  <si>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</si>
  <si>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</si>
  <si>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</si>
  <si>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</si>
  <si>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</si>
  <si>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</si>
  <si>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</si>
  <si>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</si>
  <si>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</si>
  <si>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</si>
  <si>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</si>
  <si>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</si>
  <si>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</si>
  <si>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</si>
  <si>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</si>
  <si>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</si>
  <si>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</si>
  <si>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</si>
  <si>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</si>
  <si>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</si>
  <si>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</si>
  <si>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</si>
  <si>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</si>
  <si>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</si>
  <si>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</si>
  <si>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</si>
  <si>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</si>
  <si>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</si>
  <si>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</si>
  <si>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</si>
  <si>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</si>
  <si>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</si>
  <si>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</si>
  <si>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</si>
  <si>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</si>
  <si>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</si>
  <si>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</si>
  <si>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</si>
  <si>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</si>
  <si>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</si>
  <si>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</si>
  <si>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</si>
  <si>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</si>
  <si>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</si>
  <si>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</si>
  <si>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</si>
  <si>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</si>
  <si>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</si>
  <si>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</si>
  <si>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</si>
  <si>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</si>
  <si>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</si>
  <si>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</si>
  <si>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</si>
  <si>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</si>
  <si>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</si>
  <si>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</si>
  <si>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</si>
  <si>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</si>
  <si>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</si>
  <si>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</si>
  <si>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</si>
  <si>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</si>
  <si>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</si>
  <si>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</si>
  <si>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</si>
  <si>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</si>
  <si>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</si>
  <si>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</si>
  <si>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</si>
  <si>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</si>
  <si>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</si>
  <si>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</si>
  <si>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</si>
  <si>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</si>
  <si>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</si>
  <si>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</si>
  <si>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</si>
  <si>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</si>
  <si>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</si>
  <si>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</si>
  <si>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</si>
  <si>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</si>
  <si>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</si>
  <si>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</si>
  <si>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</si>
  <si>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</si>
  <si>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</si>
  <si>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</si>
  <si>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</si>
  <si>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</si>
  <si>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</si>
  <si>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</si>
  <si>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</si>
  <si>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</si>
  <si>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</si>
  <si>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</si>
  <si>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</si>
  <si>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</si>
  <si>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</si>
  <si>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</si>
  <si>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</si>
  <si>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</si>
  <si>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</si>
  <si>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</si>
  <si>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</si>
  <si>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</si>
  <si>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</si>
  <si>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</si>
  <si>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</si>
  <si>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</si>
  <si>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</si>
  <si>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</si>
  <si>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</si>
  <si>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</si>
  <si>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</si>
  <si>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</si>
  <si>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</si>
  <si>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</si>
  <si>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</si>
  <si>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</si>
  <si>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</si>
  <si>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</si>
  <si>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</si>
  <si>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</si>
  <si>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</si>
  <si>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</si>
  <si>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</si>
  <si>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</si>
  <si>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</si>
  <si>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</si>
  <si>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</si>
  <si>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</si>
  <si>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</si>
  <si>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</si>
  <si>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</si>
  <si>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</si>
  <si>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</si>
  <si>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</si>
  <si>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</si>
  <si>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</si>
  <si>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</si>
  <si>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</si>
  <si>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</si>
  <si>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</si>
  <si>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</si>
  <si>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</si>
  <si>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</si>
  <si>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</si>
  <si>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</si>
  <si>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</si>
  <si>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</si>
  <si>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</si>
  <si>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</si>
  <si>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</si>
  <si>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</si>
  <si>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</si>
  <si>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</si>
  <si>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</si>
  <si>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</si>
  <si>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</si>
  <si>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</si>
  <si>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</si>
  <si>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</si>
  <si>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</si>
  <si>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</si>
  <si>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</si>
  <si>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</si>
  <si>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</si>
  <si>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</si>
  <si>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</si>
  <si>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</si>
  <si>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</si>
  <si>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</si>
  <si>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</si>
  <si>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</si>
  <si>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</si>
  <si>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</si>
  <si>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</si>
  <si>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</si>
  <si>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</si>
  <si>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</si>
  <si>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</si>
  <si>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</si>
  <si>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</si>
  <si>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</si>
  <si>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</si>
  <si>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</si>
  <si>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</si>
  <si>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</si>
  <si>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</si>
  <si>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</si>
  <si>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</si>
  <si>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</si>
  <si>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</si>
  <si>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</si>
  <si>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</si>
  <si>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</si>
  <si>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</si>
  <si>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</si>
  <si>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</si>
  <si>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</si>
  <si>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</si>
  <si>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</si>
  <si>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</si>
  <si>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</si>
  <si>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</si>
  <si>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</si>
  <si>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</si>
  <si>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</si>
  <si>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</si>
  <si>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</si>
  <si>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</si>
  <si>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</si>
  <si>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</si>
  <si>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</si>
  <si>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</si>
  <si>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</si>
  <si>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</si>
  <si>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</si>
  <si>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</si>
  <si>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</si>
  <si>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</si>
  <si>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</si>
  <si>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</si>
  <si>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</si>
  <si>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</si>
  <si>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</si>
  <si>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</si>
  <si>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</si>
  <si>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</si>
  <si>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</si>
  <si>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</si>
  <si>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</si>
  <si>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</si>
  <si>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</si>
  <si>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</si>
  <si>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</si>
  <si>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</si>
  <si>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</si>
  <si>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</si>
  <si>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</si>
  <si>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</si>
  <si>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</si>
  <si>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</si>
  <si>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</si>
  <si>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</si>
  <si>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</si>
  <si>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</si>
  <si>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</si>
  <si>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</si>
  <si>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</si>
  <si>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</si>
  <si>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</si>
  <si>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</si>
  <si>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</si>
  <si>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</si>
  <si>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</si>
  <si>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</si>
  <si>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</si>
  <si>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</si>
  <si>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</si>
  <si>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</si>
  <si>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</si>
  <si>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</si>
  <si>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</si>
  <si>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</si>
  <si>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</si>
  <si>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</si>
  <si>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</si>
  <si>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</si>
  <si>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</si>
  <si>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</si>
  <si>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</si>
  <si>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</si>
  <si>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</si>
  <si>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</si>
  <si>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</si>
  <si>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</si>
  <si>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</si>
  <si>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</si>
  <si>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</si>
  <si>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</si>
  <si>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</si>
  <si>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</si>
  <si>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</si>
  <si>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</si>
  <si>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</si>
  <si>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</si>
  <si>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</si>
  <si>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</si>
  <si>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</si>
  <si>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</si>
  <si>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</si>
  <si>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</si>
  <si>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</si>
  <si>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</si>
  <si>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</si>
  <si>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</si>
  <si>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</si>
  <si>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</si>
  <si>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</si>
  <si>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</si>
  <si>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</si>
  <si>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</si>
  <si>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</si>
  <si>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</si>
  <si>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</si>
  <si>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</si>
  <si>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</si>
  <si>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</si>
  <si>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</si>
  <si>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</si>
  <si>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</si>
  <si>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</si>
  <si>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</si>
  <si>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</si>
  <si>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</si>
  <si>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</si>
  <si>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</si>
  <si>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</si>
  <si>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</si>
  <si>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</si>
  <si>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</si>
  <si>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</si>
  <si>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</si>
  <si>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</si>
  <si>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</si>
  <si>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</si>
  <si>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</si>
  <si>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</si>
  <si>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</si>
  <si>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</si>
  <si>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</si>
  <si>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</si>
  <si>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</si>
  <si>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</si>
  <si>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</si>
  <si>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</si>
  <si>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</si>
  <si>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</si>
  <si>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</si>
  <si>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</si>
  <si>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</si>
  <si>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</si>
  <si>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</si>
  <si>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</si>
  <si>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</si>
  <si>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</si>
  <si>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</si>
  <si>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</si>
  <si>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</si>
  <si>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</si>
  <si>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</si>
  <si>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</si>
  <si>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</si>
  <si>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</si>
  <si>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</si>
  <si>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</si>
  <si>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</si>
  <si>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</si>
  <si>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</si>
  <si>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</si>
  <si>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</si>
  <si>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</si>
  <si>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</si>
  <si>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</si>
  <si>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</si>
  <si>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</si>
  <si>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</si>
  <si>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</si>
  <si>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</si>
  <si>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</si>
  <si>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</si>
  <si>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</si>
  <si>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</si>
  <si>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</si>
  <si>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</si>
  <si>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</si>
  <si>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</si>
  <si>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</si>
  <si>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</si>
  <si>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</si>
  <si>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</si>
  <si>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</si>
  <si>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</si>
  <si>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</si>
  <si>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</si>
  <si>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</si>
  <si>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</si>
  <si>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</si>
  <si>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</si>
  <si>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</si>
  <si>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</si>
  <si>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</si>
  <si>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</si>
  <si>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</si>
  <si>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</si>
  <si>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</si>
  <si>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</si>
  <si>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</si>
  <si>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</si>
  <si>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</si>
  <si>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</si>
  <si>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</si>
  <si>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</si>
  <si>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</si>
  <si>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</si>
  <si>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</si>
  <si>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</si>
  <si>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</si>
  <si>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</si>
  <si>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</si>
  <si>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</si>
  <si>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</si>
  <si>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</si>
  <si>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</si>
  <si>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</si>
  <si>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</si>
  <si>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</si>
  <si>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</si>
  <si>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</si>
  <si>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</si>
  <si>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</si>
  <si>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</si>
  <si>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</si>
  <si>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</si>
  <si>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</si>
  <si>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</si>
  <si>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</si>
  <si>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</si>
  <si>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</si>
  <si>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</si>
  <si>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</si>
  <si>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</si>
  <si>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</si>
  <si>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</si>
  <si>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</si>
  <si>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</si>
  <si>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</si>
  <si>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</si>
  <si>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</si>
  <si>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</si>
  <si>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</si>
  <si>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</si>
  <si>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</si>
  <si>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</si>
  <si>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</si>
  <si>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</si>
  <si>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</si>
  <si>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</si>
  <si>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</si>
  <si>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</si>
  <si>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</si>
  <si>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</si>
  <si>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</si>
  <si>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</si>
  <si>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</si>
  <si>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</si>
  <si>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</si>
  <si>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</si>
  <si>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</si>
  <si>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</si>
  <si>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</si>
  <si>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</si>
  <si>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</si>
  <si>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</si>
  <si>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</si>
  <si>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</si>
  <si>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</si>
  <si>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</si>
  <si>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</si>
  <si>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</si>
  <si>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</si>
  <si>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</si>
  <si>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</si>
  <si>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</si>
  <si>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</si>
  <si>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</si>
  <si>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</si>
  <si>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</si>
  <si>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</si>
  <si>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</si>
  <si>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</si>
  <si>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</si>
  <si>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</si>
  <si>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</si>
  <si>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</si>
  <si>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</si>
  <si>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</si>
  <si>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</si>
  <si>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</si>
  <si>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</si>
  <si>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</si>
  <si>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</si>
  <si>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</si>
  <si>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</si>
  <si>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</si>
  <si>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</si>
  <si>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</si>
  <si>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</si>
  <si>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</si>
  <si>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</si>
  <si>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</si>
  <si>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</si>
  <si>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</si>
  <si>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</si>
  <si>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</si>
  <si>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</si>
  <si>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</si>
  <si>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</si>
  <si>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</si>
  <si>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</si>
  <si>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</si>
  <si>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</si>
  <si>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</si>
  <si>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</si>
  <si>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</si>
  <si>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</si>
  <si>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</si>
  <si>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</si>
  <si>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</si>
  <si>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</si>
  <si>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</si>
  <si>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</si>
  <si>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</si>
  <si>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</si>
  <si>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</si>
  <si>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</si>
  <si>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</si>
  <si>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</si>
  <si>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</si>
  <si>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</si>
  <si>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</si>
  <si>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</si>
  <si>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</si>
  <si>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</si>
  <si>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</si>
  <si>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</si>
  <si>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</si>
  <si>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</si>
  <si>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</si>
  <si>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</si>
  <si>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</si>
  <si>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</si>
  <si>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</si>
  <si>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</si>
  <si>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</si>
  <si>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</si>
  <si>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</si>
  <si>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</si>
  <si>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</si>
  <si>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</si>
  <si>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</si>
  <si>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</si>
  <si>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</si>
  <si>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</si>
  <si>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</si>
  <si>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</si>
  <si>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</si>
  <si>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</si>
  <si>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</si>
  <si>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</si>
  <si>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</si>
  <si>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</si>
  <si>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</si>
  <si>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</si>
  <si>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</si>
  <si>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</si>
  <si>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</si>
  <si>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</si>
  <si>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</si>
  <si>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</si>
  <si>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</si>
  <si>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</si>
  <si>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</si>
  <si>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</si>
  <si>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</si>
  <si>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</si>
  <si>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</si>
  <si>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</si>
  <si>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</si>
  <si>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</si>
  <si>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</si>
  <si>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</si>
  <si>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</si>
  <si>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</si>
  <si>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</si>
  <si>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</si>
  <si>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</si>
  <si>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</si>
  <si>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</si>
  <si>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</si>
  <si>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</si>
  <si>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</si>
  <si>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</si>
  <si>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</si>
  <si>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</si>
  <si>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</si>
  <si>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</si>
  <si>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</si>
  <si>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</si>
  <si>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</si>
  <si>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</si>
  <si>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</si>
  <si>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</si>
  <si>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</si>
  <si>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</si>
  <si>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</si>
  <si>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</si>
  <si>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</si>
  <si>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</si>
  <si>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</si>
  <si>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</si>
  <si>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</si>
  <si>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</si>
  <si>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</si>
  <si>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</si>
  <si>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</si>
  <si>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</si>
  <si>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</si>
  <si>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</si>
  <si>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</si>
  <si>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</si>
  <si>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</si>
  <si>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</si>
  <si>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</si>
  <si>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</si>
  <si>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</si>
  <si>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</si>
  <si>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</si>
  <si>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</si>
  <si>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</si>
  <si>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</si>
  <si>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</si>
  <si>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</si>
  <si>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</si>
  <si>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</si>
  <si>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</si>
  <si>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</si>
  <si>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</si>
  <si>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</si>
  <si>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</si>
  <si>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</si>
  <si>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</si>
  <si>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</si>
  <si>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</si>
  <si>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</si>
  <si>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</si>
  <si>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</si>
  <si>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</si>
  <si>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</si>
  <si>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</si>
  <si>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</si>
  <si>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</si>
  <si>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</si>
  <si>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</si>
  <si>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</si>
  <si>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</si>
  <si>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</si>
  <si>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</si>
  <si>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</si>
  <si>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</si>
  <si>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</si>
  <si>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</si>
  <si>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</si>
  <si>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</si>
  <si>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</si>
  <si>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</si>
  <si>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</si>
  <si>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</si>
  <si>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</si>
  <si>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</si>
  <si>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</si>
  <si>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</si>
  <si>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</si>
  <si>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</si>
  <si>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</si>
  <si>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</si>
  <si>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</si>
  <si>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</si>
  <si>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</si>
  <si>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</si>
  <si>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</si>
  <si>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</si>
  <si>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</si>
  <si>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</si>
  <si>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</si>
  <si>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</si>
  <si>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</si>
  <si>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</si>
  <si>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</si>
  <si>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</si>
  <si>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</si>
  <si>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</si>
  <si>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</si>
  <si>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</si>
  <si>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</si>
  <si>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</si>
  <si>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</si>
  <si>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</si>
  <si>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</si>
  <si>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</si>
  <si>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</si>
  <si>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</si>
  <si>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</si>
  <si>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</si>
  <si>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</si>
  <si>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</si>
  <si>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</si>
  <si>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</si>
  <si>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</si>
  <si>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</si>
  <si>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</si>
  <si>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</si>
  <si>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</si>
  <si>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</si>
  <si>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</si>
  <si>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</si>
  <si>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</si>
  <si>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</si>
  <si>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</si>
  <si>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</si>
  <si>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</si>
  <si>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</si>
  <si>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</si>
  <si>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</si>
  <si>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</si>
  <si>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</si>
  <si>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</si>
  <si>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</si>
  <si>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</si>
  <si>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</si>
  <si>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</si>
  <si>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</si>
  <si>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</si>
  <si>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</si>
  <si>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</si>
  <si>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</si>
  <si>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</si>
  <si>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</si>
  <si>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</si>
  <si>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</si>
  <si>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</si>
  <si>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</si>
  <si>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</si>
  <si>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</si>
  <si>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</si>
  <si>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</si>
  <si>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</si>
  <si>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</si>
  <si>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</si>
  <si>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</si>
  <si>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</si>
  <si>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</si>
  <si>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</si>
  <si>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</si>
  <si>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</si>
  <si>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</si>
  <si>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</si>
  <si>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</si>
  <si>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</si>
  <si>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</si>
  <si>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</si>
  <si>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</si>
  <si>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</si>
  <si>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</si>
  <si>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</si>
  <si>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</si>
  <si>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</si>
  <si>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</si>
  <si>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</si>
  <si>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</si>
  <si>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</si>
  <si>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</si>
  <si>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</si>
  <si>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</si>
  <si>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</si>
  <si>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</si>
  <si>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</si>
  <si>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</si>
  <si>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</si>
  <si>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</si>
  <si>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</si>
  <si>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</si>
  <si>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</si>
  <si>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</si>
  <si>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</si>
  <si>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</si>
  <si>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</si>
  <si>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</si>
  <si>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</si>
  <si>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</si>
  <si>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</si>
  <si>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</si>
  <si>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</si>
  <si>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</si>
  <si>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</si>
  <si>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</si>
  <si>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</si>
  <si>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</si>
  <si>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</si>
  <si>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</si>
  <si>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</si>
  <si>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</si>
  <si>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</si>
  <si>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</si>
  <si>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</si>
  <si>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</si>
  <si>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</si>
  <si>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</si>
  <si>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</si>
  <si>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</si>
  <si>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</si>
  <si>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</si>
  <si>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</si>
  <si>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</si>
  <si>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</si>
  <si>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</si>
  <si>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</si>
  <si>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</si>
  <si>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</si>
  <si>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</si>
  <si>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</si>
  <si>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</si>
  <si>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</si>
  <si>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</si>
  <si>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</si>
  <si>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</si>
  <si>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</si>
  <si>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</si>
  <si>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</si>
  <si>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</si>
  <si>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</si>
  <si>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</si>
  <si>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</si>
  <si>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</si>
  <si>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</si>
  <si>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</si>
  <si>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</si>
  <si>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</si>
  <si>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</si>
  <si>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</si>
  <si>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</si>
  <si>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</si>
  <si>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</si>
  <si>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</si>
  <si>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</si>
  <si>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</si>
  <si>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</si>
  <si>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</si>
  <si>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</si>
  <si>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</si>
  <si>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</si>
  <si>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</si>
  <si>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</si>
  <si>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</si>
  <si>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</si>
  <si>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</si>
  <si>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</si>
  <si>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</si>
  <si>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</si>
  <si>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</si>
  <si>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</si>
  <si>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</si>
  <si>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</si>
  <si>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</si>
  <si>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</si>
  <si>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</si>
  <si>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</si>
  <si>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</si>
  <si>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</si>
  <si>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</si>
  <si>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</si>
  <si>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</si>
  <si>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</si>
  <si>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</si>
  <si>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</si>
  <si>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</si>
  <si>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</si>
  <si>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</si>
  <si>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</si>
  <si>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</si>
  <si>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</si>
  <si>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</si>
  <si>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</si>
  <si>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</si>
  <si>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</si>
  <si>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</si>
  <si>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</si>
  <si>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</si>
  <si>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</si>
  <si>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</si>
  <si>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</si>
  <si>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</si>
  <si>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</si>
  <si>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</si>
  <si>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</si>
  <si>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</si>
  <si>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</si>
  <si>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</si>
  <si>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</si>
  <si>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</si>
  <si>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</si>
  <si>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</si>
  <si>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</si>
  <si>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</si>
  <si>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</si>
  <si>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</si>
  <si>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</si>
  <si>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</si>
  <si>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</si>
  <si>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</si>
  <si>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</si>
  <si>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</si>
  <si>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</si>
  <si>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</si>
  <si>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</si>
  <si>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</si>
  <si>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</si>
  <si>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</si>
  <si>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</si>
  <si>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</si>
  <si>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</si>
  <si>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</si>
  <si>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</si>
  <si>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</si>
  <si>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</si>
  <si>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</si>
  <si>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</si>
  <si>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</si>
  <si>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</si>
  <si>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</si>
  <si>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</si>
  <si>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</si>
  <si>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</si>
  <si>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</si>
  <si>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</si>
  <si>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</si>
  <si>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</si>
  <si>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</si>
  <si>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</si>
  <si>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</si>
  <si>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</si>
  <si>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</si>
  <si>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</si>
  <si>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</si>
  <si>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</si>
  <si>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</si>
  <si>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</si>
  <si>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</si>
  <si>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</si>
  <si>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</si>
  <si>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</si>
  <si>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</si>
  <si>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</si>
  <si>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</si>
  <si>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</si>
  <si>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</si>
  <si>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</si>
  <si>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</si>
  <si>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</si>
  <si>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</si>
  <si>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</si>
  <si>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</si>
  <si>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</si>
  <si>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</si>
  <si>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</si>
  <si>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</si>
  <si>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</si>
  <si>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</si>
  <si>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</si>
  <si>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</si>
  <si>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</si>
  <si>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</si>
  <si>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</si>
  <si>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</si>
  <si>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</si>
  <si>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</si>
  <si>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</si>
  <si>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</si>
  <si>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</si>
  <si>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</si>
  <si>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</si>
  <si>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</si>
  <si>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</si>
  <si>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</si>
  <si>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</si>
  <si>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</si>
  <si>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</si>
  <si>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</si>
  <si>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</si>
  <si>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</si>
  <si>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</si>
  <si>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</si>
  <si>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</si>
  <si>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</si>
  <si>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</si>
  <si>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</si>
  <si>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</si>
  <si>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</si>
  <si>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</si>
  <si>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</si>
  <si>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</si>
  <si>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</si>
  <si>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</si>
  <si>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</si>
  <si>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</si>
  <si>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</si>
  <si>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</si>
  <si>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</si>
  <si>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</si>
  <si>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</si>
  <si>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</si>
  <si>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</si>
  <si>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</si>
  <si>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</si>
  <si>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</si>
  <si>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</si>
  <si>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</si>
  <si>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</si>
  <si>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</si>
  <si>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</si>
  <si>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</si>
  <si>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</si>
  <si>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</si>
  <si>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</si>
  <si>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</si>
  <si>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</si>
  <si>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</si>
  <si>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</si>
  <si>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</si>
  <si>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</si>
  <si>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</si>
  <si>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</si>
  <si>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</si>
  <si>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</si>
  <si>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</si>
  <si>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</si>
  <si>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</si>
  <si>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</si>
  <si>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</si>
  <si>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</si>
  <si>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</si>
  <si>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</si>
  <si>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</si>
  <si>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</si>
  <si>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</si>
  <si>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</si>
  <si>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</si>
  <si>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</si>
  <si>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</si>
  <si>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</si>
  <si>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</si>
  <si>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</si>
  <si>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</si>
  <si>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</si>
  <si>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</si>
  <si>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</si>
  <si>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</si>
  <si>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</si>
  <si>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</si>
  <si>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</si>
  <si>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</si>
  <si>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</si>
  <si>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</si>
  <si>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</si>
  <si>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</si>
  <si>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</si>
  <si>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</si>
  <si>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</si>
  <si>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</si>
  <si>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</si>
  <si>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</si>
  <si>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</si>
  <si>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</si>
  <si>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</si>
  <si>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</si>
  <si>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</si>
  <si>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</si>
  <si>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</si>
  <si>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</si>
  <si>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</si>
  <si>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</si>
  <si>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</si>
  <si>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</si>
  <si>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</si>
  <si>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</si>
  <si>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</si>
  <si>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</si>
  <si>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</si>
  <si>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</si>
  <si>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</si>
  <si>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</si>
  <si>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</si>
  <si>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</si>
  <si>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</si>
  <si>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</si>
  <si>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</si>
  <si>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</si>
  <si>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</si>
  <si>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</si>
  <si>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</si>
  <si>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</si>
  <si>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</si>
  <si>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</si>
  <si>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</si>
  <si>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</si>
  <si>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</si>
  <si>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</si>
  <si>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</si>
  <si>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</si>
  <si>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</si>
  <si>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</si>
  <si>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</si>
  <si>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</si>
  <si>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</si>
  <si>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</si>
  <si>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</si>
  <si>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</si>
  <si>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</si>
  <si>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</si>
  <si>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</si>
  <si>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</si>
  <si>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</si>
  <si>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</si>
  <si>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</si>
  <si>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</si>
  <si>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</si>
  <si>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</si>
  <si>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</si>
  <si>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</si>
  <si>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</si>
  <si>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</si>
  <si>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</si>
  <si>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</si>
  <si>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</si>
  <si>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</si>
  <si>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</si>
  <si>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</si>
  <si>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</si>
  <si>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</si>
  <si>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</si>
  <si>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</si>
  <si>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</si>
  <si>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</si>
  <si>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</si>
  <si>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</si>
  <si>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</si>
  <si>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</si>
  <si>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</si>
  <si>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</si>
  <si>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</si>
  <si>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</si>
  <si>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</si>
  <si>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</si>
  <si>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</si>
  <si>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</si>
  <si>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</si>
  <si>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</si>
  <si>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</si>
  <si>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</si>
  <si>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</si>
  <si>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</si>
  <si>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</si>
  <si>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</si>
  <si>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</si>
  <si>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</si>
  <si>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</si>
  <si>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</si>
  <si>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</si>
  <si>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</si>
  <si>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</si>
  <si>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</si>
  <si>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</si>
  <si>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</si>
  <si>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</si>
  <si>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</si>
  <si>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</si>
  <si>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</si>
  <si>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</si>
  <si>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</si>
  <si>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</si>
  <si>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</si>
  <si>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</si>
  <si>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</si>
  <si>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</si>
  <si>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</si>
  <si>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</si>
  <si>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</si>
  <si>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</si>
  <si>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</si>
  <si>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</si>
  <si>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</si>
  <si>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</si>
  <si>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</si>
  <si>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</si>
  <si>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</si>
  <si>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</si>
  <si>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</si>
  <si>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</si>
  <si>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</si>
  <si>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</si>
  <si>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</si>
  <si>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</si>
  <si>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</si>
  <si>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</si>
  <si>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</si>
  <si>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</si>
  <si>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</si>
  <si>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</si>
  <si>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</si>
  <si>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</si>
  <si>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</si>
  <si>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</si>
  <si>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</si>
  <si>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</si>
  <si>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</si>
  <si>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</si>
  <si>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</si>
  <si>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</si>
  <si>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</si>
  <si>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</si>
  <si>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</si>
  <si>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</si>
  <si>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</si>
  <si>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</si>
  <si>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</si>
  <si>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</si>
  <si>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</si>
  <si>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</si>
  <si>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</si>
  <si>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</si>
  <si>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</si>
  <si>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</si>
  <si>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</si>
  <si>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</si>
  <si>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</si>
  <si>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</si>
  <si>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</si>
  <si>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</si>
  <si>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</si>
  <si>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</si>
  <si>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</si>
  <si>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</si>
  <si>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</si>
  <si>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</si>
  <si>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</si>
  <si>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</si>
  <si>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</si>
  <si>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</si>
  <si>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</si>
  <si>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</si>
  <si>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</si>
  <si>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</si>
  <si>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</si>
  <si>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</si>
  <si>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</si>
  <si>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</si>
  <si>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</si>
  <si>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</si>
  <si>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</si>
  <si>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</si>
  <si>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</si>
  <si>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</si>
  <si>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</si>
  <si>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</si>
  <si>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</si>
  <si>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</si>
  <si>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</si>
  <si>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</si>
  <si>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</si>
  <si>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</si>
  <si>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</si>
  <si>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</si>
  <si>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</si>
  <si>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</si>
  <si>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</si>
  <si>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</si>
  <si>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</si>
  <si>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</si>
  <si>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</si>
  <si>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</si>
  <si>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</si>
  <si>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</si>
  <si>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</si>
  <si>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</si>
  <si>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</si>
  <si>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</si>
  <si>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</si>
  <si>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</si>
  <si>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</si>
  <si>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</si>
  <si>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</si>
  <si>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</si>
  <si>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</si>
  <si>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</si>
  <si>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</si>
  <si>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</si>
  <si>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</si>
  <si>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</si>
  <si>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</si>
  <si>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</si>
  <si>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</si>
  <si>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</si>
  <si>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</si>
  <si>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</si>
  <si>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</si>
  <si>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</si>
  <si>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</si>
  <si>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</si>
  <si>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</si>
  <si>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</si>
  <si>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</si>
  <si>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</si>
  <si>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</si>
  <si>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</si>
  <si>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</si>
  <si>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</si>
  <si>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</si>
  <si>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</si>
  <si>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</si>
  <si>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</si>
  <si>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</si>
  <si>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</si>
  <si>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</si>
  <si>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</si>
  <si>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</si>
  <si>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</si>
  <si>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</si>
  <si>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</si>
  <si>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</si>
  <si>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</si>
  <si>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</si>
  <si>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</si>
  <si>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</si>
  <si>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</si>
  <si>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</si>
  <si>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</si>
  <si>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</si>
  <si>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</si>
  <si>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</si>
  <si>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</si>
  <si>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</si>
  <si>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</si>
  <si>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</si>
  <si>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</si>
  <si>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</si>
  <si>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</si>
  <si>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</si>
  <si>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</si>
  <si>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</si>
  <si>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</si>
  <si>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</si>
  <si>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</si>
  <si>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</si>
  <si>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</si>
  <si>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</si>
  <si>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</si>
  <si>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</si>
  <si>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</si>
  <si>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</si>
  <si>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</si>
  <si>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</si>
  <si>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</si>
  <si>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</si>
  <si>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</si>
  <si>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</si>
  <si>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</si>
  <si>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</si>
  <si>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</si>
  <si>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</si>
  <si>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</si>
  <si>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</si>
  <si>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</si>
  <si>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</si>
  <si>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</si>
  <si>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</si>
  <si>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</si>
  <si>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</si>
  <si>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</si>
  <si>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</si>
  <si>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</si>
  <si>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</si>
  <si>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</si>
  <si>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</si>
  <si>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</si>
  <si>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</si>
  <si>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</si>
  <si>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</si>
  <si>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</si>
  <si>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</si>
  <si>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</si>
  <si>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</si>
  <si>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</si>
  <si>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</si>
  <si>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</si>
  <si>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</si>
  <si>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</si>
  <si>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</si>
  <si>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</si>
  <si>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</si>
  <si>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</si>
  <si>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</si>
  <si>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</si>
  <si>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</si>
  <si>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</si>
  <si>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</si>
  <si>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</si>
  <si>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</si>
  <si>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</si>
  <si>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</si>
  <si>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</si>
  <si>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</si>
  <si>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</si>
  <si>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</si>
  <si>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</si>
  <si>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</si>
  <si>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</si>
  <si>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</si>
  <si>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</si>
  <si>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</si>
  <si>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</si>
  <si>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</si>
  <si>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</si>
  <si>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</si>
  <si>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</si>
  <si>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</si>
  <si>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</si>
  <si>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</si>
  <si>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</si>
  <si>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</si>
  <si>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</si>
  <si>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</si>
  <si>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</si>
  <si>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</si>
  <si>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</si>
  <si>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</si>
  <si>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</si>
  <si>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</si>
  <si>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</si>
  <si>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</si>
  <si>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</si>
  <si>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</si>
  <si>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</si>
  <si>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</si>
  <si>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</si>
  <si>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</si>
  <si>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</si>
  <si>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</si>
  <si>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</si>
  <si>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</si>
  <si>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</si>
  <si>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</si>
  <si>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</si>
  <si>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</si>
  <si>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</si>
  <si>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</si>
  <si>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</si>
  <si>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</si>
  <si>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</si>
  <si>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</si>
  <si>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</si>
  <si>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</si>
  <si>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</si>
  <si>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</si>
  <si>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</si>
  <si>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</si>
  <si>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</si>
  <si>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</si>
  <si>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</si>
  <si>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</si>
  <si>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</si>
  <si>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</si>
  <si>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</si>
  <si>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</si>
  <si>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</si>
  <si>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</si>
  <si>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</si>
  <si>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</si>
  <si>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</si>
  <si>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</si>
  <si>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</si>
  <si>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</si>
  <si>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</si>
  <si>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</si>
  <si>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</si>
  <si>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</si>
  <si>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</si>
  <si>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</si>
  <si>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</si>
  <si>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</si>
  <si>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</si>
  <si>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</si>
  <si>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</si>
  <si>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</si>
  <si>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</si>
  <si>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</si>
  <si>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</si>
  <si>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</si>
  <si>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</si>
  <si>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</si>
  <si>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</si>
  <si>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</si>
  <si>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</si>
  <si>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</si>
  <si>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</si>
  <si>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</si>
  <si>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</si>
  <si>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</si>
  <si>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</si>
  <si>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</si>
  <si>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</si>
  <si>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</si>
  <si>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</si>
  <si>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</si>
  <si>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</si>
  <si>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</si>
  <si>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</si>
  <si>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</si>
  <si>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</si>
  <si>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</si>
  <si>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</si>
  <si>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</si>
  <si>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</si>
  <si>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</si>
  <si>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</si>
  <si>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</si>
  <si>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</si>
  <si>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</si>
  <si>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</si>
  <si>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</si>
  <si>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</si>
  <si>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</si>
  <si>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</si>
  <si>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</si>
  <si>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</si>
  <si>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</si>
  <si>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</si>
  <si>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</si>
  <si>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</si>
  <si>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</si>
  <si>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</si>
  <si>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</si>
  <si>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</si>
  <si>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</si>
  <si>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</si>
  <si>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</si>
  <si>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</si>
  <si>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</si>
  <si>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</si>
  <si>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</si>
  <si>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</si>
  <si>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</si>
  <si>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</si>
  <si>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</si>
  <si>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</si>
  <si>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</si>
  <si>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</si>
  <si>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</si>
  <si>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</si>
  <si>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</si>
  <si>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</si>
  <si>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</si>
  <si>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</si>
  <si>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</si>
  <si>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</si>
  <si>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</si>
  <si>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</si>
  <si>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</si>
  <si>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</si>
  <si>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</si>
  <si>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</si>
  <si>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</si>
  <si>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</si>
  <si>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</si>
  <si>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</si>
  <si>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</si>
  <si>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</si>
  <si>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</si>
  <si>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</si>
  <si>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</si>
  <si>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</si>
  <si>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</si>
  <si>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</si>
  <si>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</si>
  <si>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</si>
  <si>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</si>
  <si>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</si>
  <si>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</si>
  <si>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</si>
  <si>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</si>
  <si>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</si>
  <si>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</si>
  <si>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</si>
  <si>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</si>
  <si>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</si>
  <si>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</si>
  <si>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</si>
  <si>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</si>
  <si>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</si>
  <si>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</si>
  <si>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</si>
  <si>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</si>
  <si>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</si>
  <si>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</si>
  <si>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</si>
  <si>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</si>
  <si>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</si>
  <si>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</si>
  <si>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</si>
  <si>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</si>
  <si>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</si>
  <si>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</si>
  <si>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</si>
  <si>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</si>
  <si>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</si>
  <si>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</si>
  <si>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</si>
  <si>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</si>
  <si>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</si>
  <si>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</si>
  <si>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</si>
  <si>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</si>
  <si>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</si>
  <si>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</si>
  <si>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</si>
  <si>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</si>
  <si>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</si>
  <si>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</si>
  <si>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</si>
  <si>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</si>
  <si>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</si>
  <si>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</si>
  <si>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</si>
  <si>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</si>
  <si>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</si>
  <si>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</si>
  <si>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</si>
  <si>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</si>
  <si>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</si>
  <si>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</si>
  <si>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</si>
  <si>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</si>
  <si>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</si>
  <si>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</si>
  <si>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</si>
  <si>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</si>
  <si>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</si>
  <si>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</si>
  <si>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</si>
  <si>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</si>
  <si>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</si>
  <si>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</si>
  <si>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</si>
  <si>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</si>
  <si>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</si>
  <si>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</si>
  <si>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</si>
  <si>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</si>
  <si>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</si>
  <si>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</si>
  <si>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</si>
  <si>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</si>
  <si>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</si>
  <si>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</si>
  <si>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</si>
  <si>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</si>
  <si>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</si>
  <si>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</si>
  <si>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</si>
  <si>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</si>
  <si>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</si>
  <si>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</si>
  <si>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</si>
  <si>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</si>
  <si>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</si>
  <si>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</si>
  <si>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</si>
  <si>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</si>
  <si>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</si>
  <si>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</si>
  <si>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</si>
  <si>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</si>
  <si>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</si>
  <si>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</si>
  <si>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</si>
  <si>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</si>
  <si>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</si>
  <si>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</si>
  <si>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</si>
  <si>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</si>
  <si>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</si>
  <si>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</si>
  <si>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</si>
  <si>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</si>
  <si>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</si>
  <si>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</si>
  <si>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</si>
  <si>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</si>
  <si>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</si>
  <si>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</si>
  <si>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</si>
  <si>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</si>
  <si>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</si>
  <si>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</si>
  <si>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</si>
  <si>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</si>
  <si>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</si>
  <si>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</si>
  <si>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</si>
  <si>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</si>
  <si>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</si>
  <si>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</si>
  <si>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</si>
  <si>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</si>
  <si>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</si>
  <si>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</si>
  <si>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</si>
  <si>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</si>
  <si>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</si>
  <si>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</si>
  <si>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</si>
  <si>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</si>
  <si>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</si>
  <si>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</si>
  <si>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</si>
  <si>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</si>
  <si>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</si>
  <si>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</si>
  <si>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</si>
  <si>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</si>
  <si>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</si>
  <si>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</si>
  <si>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</si>
  <si>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</si>
  <si>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</si>
  <si>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</si>
  <si>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</si>
  <si>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</si>
  <si>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</si>
  <si>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</si>
  <si>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</si>
  <si>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</si>
  <si>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</si>
  <si>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</si>
  <si>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</si>
  <si>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</si>
  <si>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</si>
  <si>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</si>
  <si>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</si>
  <si>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</si>
  <si>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</si>
  <si>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</si>
  <si>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</si>
  <si>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</si>
  <si>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</si>
  <si>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</si>
  <si>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</si>
  <si>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</si>
  <si>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</si>
  <si>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</si>
  <si>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</si>
  <si>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</si>
  <si>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</si>
  <si>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</si>
  <si>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</si>
  <si>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</si>
  <si>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</si>
  <si>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</si>
  <si>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</si>
  <si>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</si>
  <si>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</si>
  <si>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</si>
  <si>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</si>
  <si>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</si>
  <si>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</si>
  <si>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</si>
  <si>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</si>
  <si>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</si>
  <si>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</si>
  <si>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</si>
  <si>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</si>
  <si>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</si>
  <si>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</si>
  <si>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</si>
  <si>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</si>
  <si>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</si>
  <si>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</si>
  <si>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</si>
  <si>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</si>
  <si>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</si>
  <si>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</si>
  <si>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</si>
  <si>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</si>
  <si>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</si>
  <si>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</si>
  <si>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</si>
  <si>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</si>
  <si>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</si>
  <si>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</si>
  <si>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</si>
  <si>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</si>
  <si>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</si>
  <si>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</si>
  <si>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</si>
  <si>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</si>
  <si>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</si>
  <si>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</si>
  <si>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</si>
  <si>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</si>
  <si>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</si>
  <si>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</si>
  <si>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</si>
  <si>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</si>
  <si>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</si>
  <si>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</si>
  <si>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</si>
  <si>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</si>
  <si>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</si>
  <si>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</si>
  <si>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</si>
  <si>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</si>
  <si>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</si>
  <si>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</si>
  <si>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</si>
  <si>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</si>
  <si>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</si>
  <si>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</si>
  <si>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</si>
  <si>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</si>
  <si>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</si>
  <si>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</si>
  <si>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</si>
  <si>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</si>
  <si>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</si>
  <si>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</si>
  <si>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</si>
  <si>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</si>
  <si>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</si>
  <si>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</si>
  <si>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</si>
  <si>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</si>
  <si>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</si>
  <si>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</si>
  <si>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</si>
  <si>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</si>
  <si>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</si>
  <si>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</si>
  <si>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</si>
  <si>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</si>
  <si>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</si>
  <si>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</si>
  <si>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</si>
  <si>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</si>
  <si>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</si>
  <si>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</si>
  <si>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</si>
  <si>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</si>
  <si>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</si>
  <si>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</si>
  <si>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</si>
  <si>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</si>
  <si>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</si>
  <si>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</si>
  <si>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</si>
  <si>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</si>
  <si>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</si>
  <si>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</si>
  <si>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</si>
  <si>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</si>
  <si>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</si>
  <si>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</si>
  <si>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</si>
  <si>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</si>
  <si>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</si>
  <si>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</si>
  <si>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</si>
  <si>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</si>
  <si>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</si>
  <si>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</si>
  <si>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</si>
  <si>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</si>
  <si>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</si>
  <si>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</si>
  <si>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</si>
  <si>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</si>
  <si>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</si>
  <si>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</si>
  <si>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</si>
  <si>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</si>
  <si>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</si>
  <si>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</si>
  <si>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</si>
  <si>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</si>
  <si>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</si>
  <si>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</si>
  <si>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</si>
  <si>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</si>
  <si>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</si>
  <si>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</si>
  <si>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</si>
  <si>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</si>
  <si>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</si>
  <si>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</si>
  <si>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</si>
  <si>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</si>
  <si>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</si>
  <si>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</si>
  <si>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</si>
  <si>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</si>
  <si>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</si>
  <si>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</si>
  <si>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</si>
  <si>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</si>
  <si>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</si>
  <si>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</si>
  <si>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</si>
  <si>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</si>
  <si>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</si>
  <si>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</si>
  <si>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</si>
  <si>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</si>
  <si>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</si>
  <si>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</si>
  <si>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</si>
  <si>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</si>
  <si>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</si>
  <si>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</si>
  <si>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</si>
  <si>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</si>
  <si>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</si>
  <si>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</si>
  <si>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</si>
  <si>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</si>
  <si>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</si>
  <si>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</si>
  <si>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</si>
  <si>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</si>
  <si>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</si>
  <si>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</si>
  <si>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</si>
  <si>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</si>
  <si>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</si>
  <si>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</si>
  <si>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</si>
  <si>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</si>
  <si>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</si>
  <si>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</si>
  <si>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</si>
  <si>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</si>
  <si>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</si>
  <si>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</si>
  <si>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</si>
  <si>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</si>
  <si>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</si>
  <si>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</si>
  <si>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</si>
  <si>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</si>
  <si>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</si>
  <si>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</si>
  <si>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</si>
  <si>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</si>
  <si>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</si>
  <si>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</si>
  <si>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</si>
  <si>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</si>
  <si>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</si>
  <si>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</si>
  <si>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</si>
  <si>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</si>
  <si>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</si>
  <si>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</si>
  <si>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</si>
  <si>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</si>
  <si>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</si>
  <si>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</si>
  <si>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</si>
  <si>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</si>
  <si>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</si>
  <si>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</si>
  <si>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</si>
  <si>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</si>
  <si>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</si>
  <si>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</si>
  <si>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</si>
  <si>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</si>
  <si>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</si>
  <si>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</si>
  <si>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</si>
  <si>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</si>
  <si>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</si>
  <si>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</si>
  <si>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</si>
  <si>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</si>
  <si>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</si>
  <si>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</si>
  <si>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</si>
  <si>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</si>
  <si>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</si>
  <si>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</si>
  <si>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</si>
  <si>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</si>
  <si>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</si>
  <si>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</si>
  <si>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</si>
  <si>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</si>
  <si>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</si>
  <si>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</si>
  <si>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</si>
  <si>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</si>
  <si>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</si>
  <si>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</si>
  <si>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</si>
  <si>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</si>
  <si>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</si>
  <si>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</si>
  <si>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</si>
  <si>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</si>
  <si>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</si>
  <si>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</si>
  <si>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</si>
  <si>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</si>
  <si>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</si>
  <si>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</si>
  <si>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</si>
  <si>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</si>
  <si>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</si>
  <si>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</si>
  <si>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</si>
  <si>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</si>
  <si>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</si>
  <si>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</si>
  <si>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</si>
  <si>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</si>
  <si>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</si>
  <si>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</si>
  <si>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</si>
  <si>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</si>
  <si>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</si>
  <si>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</si>
  <si>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</si>
  <si>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</si>
  <si>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</si>
  <si>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</si>
  <si>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</si>
  <si>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</si>
  <si>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</si>
  <si>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</si>
  <si>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</si>
  <si>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</si>
  <si>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</si>
  <si>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</si>
  <si>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</si>
  <si>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</si>
  <si>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</si>
  <si>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</si>
  <si>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</si>
  <si>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</si>
  <si>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</si>
  <si>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</si>
  <si>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</si>
  <si>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</si>
  <si>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</si>
  <si>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</si>
  <si>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</si>
  <si>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</si>
  <si>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</si>
  <si>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</si>
  <si>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</si>
  <si>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</si>
  <si>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</si>
  <si>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</si>
  <si>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</si>
  <si>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</si>
  <si>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</si>
  <si>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</si>
  <si>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</si>
  <si>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</si>
  <si>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</si>
  <si>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</si>
  <si>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</si>
  <si>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</si>
  <si>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</si>
  <si>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</si>
  <si>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</si>
  <si>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</si>
  <si>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</si>
  <si>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</si>
  <si>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</si>
  <si>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</si>
  <si>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</si>
  <si>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</si>
  <si>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</si>
  <si>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</si>
  <si>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</si>
  <si>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</si>
  <si>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</si>
  <si>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</si>
  <si>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</si>
  <si>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</si>
  <si>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</si>
  <si>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</si>
  <si>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</si>
  <si>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</si>
  <si>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</si>
  <si>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</si>
  <si>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</si>
  <si>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</si>
  <si>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</si>
  <si>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</si>
  <si>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</si>
  <si>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</si>
  <si>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</si>
  <si>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</si>
  <si>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</si>
  <si>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</si>
  <si>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</si>
  <si>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</si>
  <si>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</si>
  <si>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</si>
  <si>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</si>
  <si>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</si>
  <si>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</si>
  <si>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</si>
  <si>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</si>
  <si>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</si>
  <si>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</si>
  <si>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</si>
  <si>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</si>
  <si>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</si>
  <si>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</si>
  <si>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</si>
  <si>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</si>
  <si>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</si>
  <si>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</si>
  <si>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</si>
  <si>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</si>
  <si>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</si>
  <si>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</si>
  <si>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</si>
  <si>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</si>
  <si>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</si>
  <si>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</si>
  <si>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</si>
  <si>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</si>
  <si>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</si>
  <si>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</si>
  <si>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</si>
  <si>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</si>
  <si>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</si>
  <si>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</si>
  <si>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</si>
  <si>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</si>
  <si>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</si>
  <si>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</si>
  <si>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</si>
  <si>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</si>
  <si>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</si>
  <si>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</si>
  <si>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</si>
  <si>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</si>
  <si>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</si>
  <si>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</si>
  <si>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</si>
  <si>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</si>
  <si>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</si>
  <si>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</si>
  <si>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</si>
  <si>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</si>
  <si>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</si>
  <si>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</si>
  <si>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</si>
  <si>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</si>
  <si>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</si>
  <si>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</si>
  <si>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</si>
  <si>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</si>
  <si>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</si>
  <si>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</si>
  <si>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</si>
  <si>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</si>
  <si>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</si>
  <si>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</si>
  <si>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</si>
  <si>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</si>
  <si>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</si>
  <si>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</si>
  <si>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</si>
  <si>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</si>
  <si>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</si>
  <si>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</si>
  <si>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</si>
  <si>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</si>
  <si>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</si>
  <si>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</si>
  <si>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</si>
  <si>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</si>
  <si>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</si>
  <si>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</si>
  <si>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</si>
  <si>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</si>
  <si>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</si>
  <si>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</si>
  <si>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</si>
  <si>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</si>
  <si>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</si>
  <si>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</si>
  <si>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</si>
  <si>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</si>
  <si>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</si>
  <si>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</si>
  <si>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</si>
  <si>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</si>
  <si>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</si>
  <si>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</si>
  <si>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</si>
  <si>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</si>
  <si>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</si>
  <si>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</si>
  <si>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</si>
  <si>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</si>
  <si>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</si>
  <si>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</si>
  <si>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</si>
  <si>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</si>
  <si>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</si>
  <si>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</si>
  <si>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</si>
  <si>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</si>
  <si>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</si>
  <si>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</si>
  <si>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</si>
  <si>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</si>
  <si>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</si>
  <si>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</si>
  <si>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</si>
  <si>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</si>
  <si>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</si>
  <si>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</si>
  <si>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</si>
  <si>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</si>
  <si>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</si>
  <si>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</si>
  <si>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</si>
  <si>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</si>
  <si>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</si>
  <si>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</si>
  <si>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</si>
  <si>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</si>
  <si>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</si>
  <si>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</si>
  <si>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</si>
  <si>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</si>
  <si>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</si>
  <si>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</si>
  <si>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</si>
  <si>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</si>
  <si>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</si>
  <si>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</si>
  <si>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</si>
  <si>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</si>
  <si>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</si>
  <si>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</si>
  <si>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</si>
  <si>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</si>
  <si>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</si>
  <si>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</si>
  <si>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</si>
  <si>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</si>
  <si>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</si>
  <si>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</si>
  <si>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</si>
  <si>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</si>
  <si>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</si>
  <si>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</si>
  <si>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</si>
  <si>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</si>
  <si>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</si>
  <si>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</si>
  <si>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</si>
  <si>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</si>
  <si>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</si>
  <si>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</si>
  <si>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</si>
  <si>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</si>
  <si>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</si>
  <si>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</si>
  <si>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</si>
  <si>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</si>
  <si>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</si>
  <si>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</si>
  <si>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</si>
  <si>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</si>
  <si>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</si>
  <si>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</si>
  <si>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</si>
  <si>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</si>
  <si>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</si>
  <si>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</si>
  <si>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</si>
  <si>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</si>
  <si>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</si>
  <si>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</si>
  <si>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</si>
  <si>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</si>
  <si>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</si>
  <si>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</si>
  <si>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</si>
  <si>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</si>
  <si>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</si>
  <si>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</si>
  <si>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</si>
  <si>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</si>
  <si>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</si>
  <si>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</si>
  <si>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</si>
  <si>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</si>
  <si>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</si>
  <si>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</si>
  <si>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</si>
  <si>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</si>
  <si>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</si>
  <si>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</si>
  <si>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</si>
  <si>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</si>
  <si>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</si>
  <si>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</si>
  <si>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</si>
  <si>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</si>
  <si>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</si>
  <si>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</si>
  <si>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</si>
  <si>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</si>
  <si>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</si>
  <si>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</si>
  <si>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</si>
  <si>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</si>
  <si>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</si>
  <si>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</si>
  <si>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</si>
  <si>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</si>
  <si>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</si>
  <si>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</si>
  <si>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</si>
  <si>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</si>
  <si>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</si>
  <si>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</si>
  <si>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</si>
  <si>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</si>
  <si>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</si>
  <si>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</si>
  <si>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</si>
  <si>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</si>
  <si>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</si>
  <si>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</si>
  <si>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</si>
  <si>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</si>
  <si>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</si>
  <si>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</si>
  <si>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</si>
  <si>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</si>
  <si>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</si>
  <si>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</si>
  <si>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</si>
  <si>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</si>
  <si>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</si>
  <si>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</si>
  <si>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</si>
  <si>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</si>
  <si>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</si>
  <si>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</si>
  <si>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</si>
  <si>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</si>
  <si>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</si>
  <si>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</si>
  <si>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</si>
  <si>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</si>
  <si>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</si>
  <si>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</si>
  <si>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</si>
  <si>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</si>
  <si>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</si>
  <si>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</si>
  <si>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</si>
  <si>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</si>
  <si>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</si>
  <si>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</si>
  <si>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</si>
  <si>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</si>
  <si>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</si>
  <si>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</si>
  <si>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</si>
  <si>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</si>
  <si>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</si>
  <si>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</si>
  <si>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</si>
  <si>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</si>
  <si>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</si>
  <si>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</si>
  <si>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</si>
  <si>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</si>
  <si>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</si>
  <si>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</si>
  <si>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</si>
  <si>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</si>
  <si>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</si>
  <si>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</si>
  <si>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</si>
  <si>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</si>
  <si>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</si>
  <si>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</si>
  <si>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</si>
  <si>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</si>
  <si>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</si>
  <si>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</si>
  <si>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</si>
  <si>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</si>
  <si>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</si>
  <si>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</si>
  <si>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</si>
  <si>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</si>
  <si>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</si>
  <si>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</si>
  <si>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</si>
  <si>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</si>
  <si>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</si>
  <si>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</si>
  <si>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</si>
  <si>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</si>
  <si>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</si>
  <si>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</si>
  <si>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</si>
  <si>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</si>
  <si>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</si>
  <si>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</si>
  <si>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</si>
  <si>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</si>
  <si>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</si>
  <si>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</si>
  <si>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</si>
  <si>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</si>
  <si>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</si>
  <si>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</si>
  <si>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</si>
  <si>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</si>
  <si>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</si>
  <si>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</si>
  <si>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</si>
  <si>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</si>
  <si>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</si>
  <si>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</si>
  <si>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</si>
  <si>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</si>
  <si>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</si>
  <si>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</si>
  <si>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</si>
  <si>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</si>
  <si>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</si>
  <si>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</si>
  <si>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</si>
  <si>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</si>
  <si>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</si>
  <si>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</si>
  <si>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</si>
  <si>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</si>
  <si>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</si>
  <si>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</si>
  <si>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</si>
  <si>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</si>
  <si>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</si>
  <si>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</si>
  <si>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</si>
  <si>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</si>
  <si>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</si>
  <si>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</si>
  <si>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</si>
  <si>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</si>
  <si>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</si>
  <si>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</si>
  <si>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</si>
  <si>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</si>
  <si>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</si>
  <si>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</si>
  <si>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</si>
  <si>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</si>
  <si>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</si>
  <si>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</si>
  <si>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</si>
  <si>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</si>
  <si>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</si>
  <si>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</si>
  <si>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</si>
  <si>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</si>
  <si>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</si>
  <si>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</si>
  <si>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</si>
  <si>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</si>
  <si>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</si>
  <si>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</si>
  <si>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</si>
  <si>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</si>
  <si>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</si>
  <si>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</si>
  <si>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</si>
  <si>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</si>
  <si>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</si>
  <si>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</si>
  <si>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</si>
  <si>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</si>
  <si>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</si>
  <si>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</si>
  <si>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</si>
  <si>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</si>
  <si>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</si>
  <si>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</si>
  <si>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</si>
  <si>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</si>
  <si>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</si>
  <si>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</si>
  <si>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</si>
  <si>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</si>
  <si>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</si>
  <si>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</si>
  <si>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</si>
  <si>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</si>
  <si>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</si>
  <si>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</si>
  <si>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</si>
  <si>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</si>
  <si>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</si>
  <si>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</si>
  <si>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</si>
  <si>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</si>
  <si>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</si>
  <si>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</si>
  <si>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</si>
  <si>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</si>
  <si>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</si>
  <si>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</si>
  <si>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</si>
  <si>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</si>
  <si>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</si>
  <si>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</si>
  <si>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</si>
  <si>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</si>
  <si>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</si>
  <si>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</si>
  <si>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</si>
  <si>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</si>
  <si>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</si>
  <si>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</si>
  <si>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</si>
  <si>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</si>
  <si>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</si>
  <si>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</si>
  <si>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</si>
  <si>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</si>
  <si>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</si>
  <si>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</si>
  <si>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</si>
  <si>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</si>
  <si>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</si>
  <si>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</si>
  <si>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</si>
  <si>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</si>
  <si>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</si>
  <si>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</si>
  <si>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</si>
  <si>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</si>
  <si>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</si>
  <si>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</si>
  <si>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</si>
  <si>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</si>
  <si>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</si>
  <si>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</si>
  <si>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</si>
  <si>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</si>
  <si>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</si>
  <si>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</si>
  <si>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</si>
  <si>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</si>
  <si>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</si>
  <si>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</si>
  <si>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</si>
  <si>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</si>
  <si>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</si>
  <si>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</si>
  <si>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</si>
  <si>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</si>
  <si>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</si>
  <si>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</si>
  <si>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</si>
  <si>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</si>
  <si>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</si>
  <si>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</si>
  <si>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</si>
  <si>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</si>
  <si>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</si>
  <si>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</si>
  <si>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</si>
  <si>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</si>
  <si>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</si>
  <si>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</si>
  <si>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</si>
  <si>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</si>
  <si>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</si>
  <si>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</si>
  <si>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</si>
  <si>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</si>
  <si>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</si>
  <si>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</si>
  <si>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</si>
  <si>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</si>
  <si>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</si>
  <si>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</si>
  <si>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</si>
  <si>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</si>
  <si>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</si>
  <si>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</si>
  <si>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</si>
  <si>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</si>
  <si>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</si>
  <si>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</si>
  <si>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</si>
  <si>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</si>
  <si>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</si>
  <si>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</si>
  <si>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</si>
  <si>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</si>
  <si>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</si>
  <si>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</si>
  <si>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</si>
  <si>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</si>
  <si>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</si>
  <si>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</si>
  <si>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</si>
  <si>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</si>
  <si>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</si>
  <si>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</si>
  <si>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</si>
  <si>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</si>
  <si>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</si>
  <si>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</si>
  <si>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</si>
  <si>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</si>
  <si>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</si>
  <si>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</si>
  <si>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</si>
  <si>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</si>
  <si>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</si>
  <si>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</si>
  <si>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</si>
  <si>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</si>
  <si>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</si>
  <si>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</si>
  <si>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</si>
  <si>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</si>
  <si>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</si>
  <si>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</si>
  <si>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</si>
  <si>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</si>
  <si>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</si>
  <si>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</si>
  <si>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</si>
  <si>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</si>
  <si>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</si>
  <si>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</si>
  <si>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</si>
  <si>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</si>
  <si>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</si>
  <si>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</si>
  <si>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</si>
  <si>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</si>
  <si>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</si>
  <si>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</si>
  <si>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</si>
  <si>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</si>
  <si>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</si>
  <si>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</si>
  <si>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</si>
  <si>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</si>
  <si>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</si>
  <si>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</si>
  <si>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</si>
  <si>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</si>
  <si>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</si>
  <si>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</si>
  <si>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</si>
  <si>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</si>
  <si>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</si>
  <si>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</si>
  <si>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</si>
  <si>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</si>
  <si>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</si>
  <si>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</si>
  <si>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</si>
  <si>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</si>
  <si>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</si>
  <si>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</si>
  <si>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</si>
  <si>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</si>
  <si>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</si>
  <si>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</si>
  <si>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</si>
  <si>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</si>
  <si>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</si>
  <si>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</si>
  <si>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</si>
  <si>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</si>
  <si>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</si>
  <si>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</si>
  <si>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</si>
  <si>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</si>
  <si>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</si>
  <si>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</si>
  <si>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</si>
  <si>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</si>
  <si>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</si>
  <si>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</si>
  <si>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</si>
  <si>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</si>
  <si>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</si>
  <si>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</si>
  <si>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</si>
  <si>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</si>
  <si>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</si>
  <si>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</si>
  <si>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</si>
  <si>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</si>
  <si>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</si>
  <si>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</si>
  <si>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</si>
  <si>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</si>
  <si>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</si>
  <si>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</si>
  <si>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</si>
  <si>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</si>
  <si>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</si>
  <si>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</si>
  <si>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</si>
  <si>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</si>
  <si>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</si>
  <si>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</si>
  <si>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</si>
  <si>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</si>
  <si>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</si>
  <si>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</si>
  <si>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</si>
  <si>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</si>
  <si>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</si>
  <si>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</si>
  <si>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</si>
  <si>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</si>
  <si>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</si>
  <si>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</si>
  <si>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</si>
  <si>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</si>
  <si>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</si>
  <si>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</si>
  <si>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</si>
  <si>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</si>
  <si>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</si>
  <si>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</si>
  <si>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</si>
  <si>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</si>
  <si>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</si>
  <si>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</si>
  <si>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</si>
  <si>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</si>
  <si>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</si>
  <si>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</si>
  <si>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</si>
  <si>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</si>
  <si>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</si>
  <si>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</si>
  <si>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</si>
  <si>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</si>
  <si>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</si>
  <si>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</si>
  <si>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</si>
  <si>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</si>
  <si>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</si>
  <si>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</si>
  <si>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</si>
  <si>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</si>
  <si>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</si>
  <si>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</si>
  <si>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</si>
  <si>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</si>
  <si>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</si>
  <si>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</si>
  <si>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</si>
  <si>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</si>
  <si>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</si>
  <si>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</si>
  <si>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</si>
  <si>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</si>
  <si>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</si>
  <si>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</si>
  <si>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</si>
  <si>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</si>
  <si>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</si>
  <si>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</si>
  <si>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</si>
  <si>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</si>
  <si>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</si>
  <si>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</si>
  <si>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</si>
  <si>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</si>
  <si>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</si>
  <si>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</si>
  <si>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</si>
  <si>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</si>
  <si>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</si>
  <si>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</si>
  <si>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</si>
  <si>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</si>
  <si>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</si>
  <si>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</si>
  <si>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</si>
  <si>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</si>
  <si>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</si>
  <si>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</si>
  <si>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</si>
  <si>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</si>
  <si>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</si>
  <si>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</si>
  <si>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</si>
  <si>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</si>
  <si>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</si>
  <si>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</si>
  <si>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</si>
  <si>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</si>
  <si>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</si>
  <si>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</si>
  <si>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</si>
  <si>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</si>
  <si>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</si>
  <si>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</si>
  <si>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</si>
  <si>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</si>
  <si>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</si>
  <si>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</si>
  <si>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</si>
  <si>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</si>
  <si>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</si>
  <si>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</si>
  <si>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</si>
  <si>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</si>
  <si>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</si>
  <si>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</si>
  <si>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</si>
  <si>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</si>
  <si>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</si>
  <si>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</si>
  <si>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</si>
  <si>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</si>
  <si>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</si>
  <si>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</si>
  <si>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</si>
  <si>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</si>
  <si>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</si>
  <si>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</si>
  <si>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</si>
  <si>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</si>
  <si>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</si>
  <si>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</si>
  <si>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</si>
  <si>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</si>
  <si>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</si>
  <si>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</si>
  <si>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</si>
  <si>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</si>
  <si>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</si>
  <si>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</si>
  <si>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</si>
  <si>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</si>
  <si>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</si>
  <si>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</si>
  <si>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</si>
  <si>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</si>
  <si>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</si>
  <si>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</si>
  <si>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</si>
  <si>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</si>
  <si>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</si>
  <si>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</si>
  <si>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</si>
  <si>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</si>
  <si>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</si>
  <si>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</si>
  <si>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</si>
  <si>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</si>
  <si>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</si>
  <si>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</si>
  <si>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</si>
  <si>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</si>
  <si>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</si>
  <si>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</si>
  <si>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</si>
  <si>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</si>
  <si>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</si>
  <si>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</si>
  <si>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</si>
  <si>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</si>
  <si>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</si>
  <si>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</si>
  <si>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</si>
  <si>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</si>
  <si>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</si>
  <si>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</si>
  <si>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</si>
  <si>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</si>
  <si>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</si>
  <si>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</si>
  <si>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</si>
  <si>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</si>
  <si>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</si>
  <si>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</si>
  <si>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</si>
  <si>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</si>
  <si>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</si>
  <si>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</si>
  <si>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</si>
  <si>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</si>
  <si>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</si>
  <si>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</si>
  <si>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</si>
  <si>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</si>
  <si>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</si>
  <si>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</si>
  <si>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</si>
  <si>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</si>
  <si>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</si>
  <si>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</si>
  <si>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</si>
  <si>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</si>
  <si>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</si>
  <si>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</si>
  <si>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</si>
  <si>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</si>
  <si>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</si>
  <si>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</si>
  <si>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</si>
  <si>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</si>
  <si>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</si>
  <si>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</si>
  <si>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</si>
  <si>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</si>
  <si>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</si>
  <si>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</si>
  <si>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</si>
  <si>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</si>
  <si>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</si>
  <si>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</si>
  <si>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</si>
  <si>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</si>
  <si>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</si>
  <si>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</si>
  <si>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</si>
  <si>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</si>
  <si>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</si>
  <si>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</si>
  <si>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</si>
  <si>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</si>
  <si>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</si>
  <si>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</si>
  <si>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</si>
  <si>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</si>
  <si>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</si>
  <si>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</si>
  <si>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</si>
  <si>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</si>
  <si>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</si>
  <si>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</si>
  <si>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</si>
  <si>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</si>
  <si>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</si>
  <si>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</si>
  <si>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</si>
  <si>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</si>
  <si>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</si>
  <si>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</si>
  <si>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</si>
  <si>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</si>
  <si>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</si>
  <si>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</si>
  <si>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</si>
  <si>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</si>
  <si>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</si>
  <si>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</si>
  <si>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</si>
  <si>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</si>
  <si>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</si>
  <si>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</si>
  <si>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</si>
  <si>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</si>
  <si>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</si>
  <si>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</si>
  <si>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</si>
  <si>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</si>
  <si>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</si>
  <si>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</si>
  <si>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</si>
  <si>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</si>
  <si>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</si>
  <si>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</si>
  <si>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</si>
  <si>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</si>
  <si>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</si>
  <si>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</si>
  <si>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</si>
  <si>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</si>
  <si>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</si>
  <si>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</si>
  <si>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</si>
  <si>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</si>
  <si>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</si>
  <si>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</si>
  <si>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</si>
  <si>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</si>
  <si>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</si>
  <si>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</si>
  <si>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</si>
  <si>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</si>
  <si>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</si>
  <si>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</si>
  <si>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</si>
  <si>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</si>
  <si>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</si>
  <si>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</si>
  <si>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</si>
  <si>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</si>
  <si>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</si>
  <si>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</si>
  <si>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</si>
  <si>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</si>
  <si>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</si>
  <si>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</si>
  <si>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</si>
  <si>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</si>
  <si>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</si>
  <si>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</si>
  <si>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</si>
  <si>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</si>
  <si>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</si>
  <si>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</si>
  <si>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</si>
  <si>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</si>
  <si>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</si>
  <si>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</si>
  <si>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</si>
  <si>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</si>
  <si>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</si>
  <si>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</si>
  <si>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</si>
  <si>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</si>
  <si>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</si>
  <si>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</si>
  <si>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</si>
  <si>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</si>
  <si>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</si>
  <si>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</si>
  <si>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</si>
  <si>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</si>
  <si>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</si>
  <si>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</si>
  <si>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</si>
  <si>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</si>
  <si>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</si>
  <si>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</si>
  <si>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</si>
  <si>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</si>
  <si>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</si>
  <si>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</si>
  <si>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</si>
  <si>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</si>
  <si>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</si>
  <si>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</si>
  <si>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</si>
  <si>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</si>
  <si>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</si>
  <si>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</si>
  <si>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</si>
  <si>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</si>
  <si>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</si>
  <si>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</si>
  <si>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</si>
  <si>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</si>
  <si>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</si>
  <si>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</si>
  <si>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</si>
  <si>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</si>
  <si>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</si>
  <si>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</si>
  <si>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</si>
  <si>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</si>
  <si>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</si>
  <si>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</si>
  <si>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</si>
  <si>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</si>
  <si>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</si>
  <si>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</si>
  <si>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</si>
  <si>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</si>
  <si>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</si>
  <si>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</si>
  <si>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</si>
  <si>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</si>
  <si>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</si>
  <si>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</si>
  <si>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</si>
  <si>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</si>
  <si>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</si>
  <si>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</si>
  <si>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</si>
  <si>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</si>
  <si>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</si>
  <si>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</si>
  <si>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</si>
  <si>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</si>
  <si>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</si>
  <si>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</si>
  <si>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</si>
  <si>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</si>
  <si>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</si>
  <si>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</si>
  <si>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</si>
  <si>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</si>
  <si>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</si>
  <si>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</si>
  <si>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</si>
  <si>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</si>
  <si>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</si>
  <si>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</si>
  <si>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</si>
  <si>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</si>
  <si>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</si>
  <si>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</si>
  <si>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</si>
  <si>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</si>
  <si>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</si>
  <si>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</si>
  <si>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</si>
  <si>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</si>
  <si>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</si>
  <si>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</si>
  <si>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</si>
  <si>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</si>
  <si>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</si>
  <si>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</si>
  <si>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</si>
  <si>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</si>
  <si>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</si>
  <si>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</si>
  <si>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</si>
  <si>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</si>
  <si>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</si>
  <si>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</si>
  <si>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</si>
  <si>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</si>
  <si>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</si>
  <si>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</si>
  <si>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</si>
  <si>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</si>
  <si>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</si>
  <si>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</si>
  <si>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</si>
  <si>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</si>
  <si>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</si>
  <si>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</si>
  <si>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</si>
  <si>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</si>
  <si>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</si>
  <si>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</si>
  <si>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</si>
  <si>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</si>
  <si>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</si>
  <si>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</si>
  <si>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</si>
  <si>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</si>
  <si>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</si>
  <si>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</si>
  <si>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</si>
  <si>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</si>
  <si>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</si>
  <si>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</si>
  <si>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</si>
  <si>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</si>
  <si>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</si>
  <si>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</si>
  <si>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</si>
  <si>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</si>
  <si>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</si>
  <si>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</si>
  <si>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</si>
  <si>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</si>
  <si>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</si>
  <si>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</si>
  <si>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</si>
  <si>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</si>
  <si>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</si>
  <si>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</si>
  <si>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</si>
  <si>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</si>
  <si>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</si>
  <si>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</si>
  <si>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</si>
  <si>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</si>
  <si>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</si>
  <si>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</si>
  <si>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</si>
  <si>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</si>
  <si>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</si>
  <si>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</si>
  <si>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</si>
  <si>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</si>
  <si>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</si>
  <si>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</si>
  <si>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</si>
  <si>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</si>
  <si>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</si>
  <si>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</si>
  <si>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</si>
  <si>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</si>
  <si>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</si>
  <si>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</si>
  <si>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</si>
  <si>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</si>
  <si>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</si>
  <si>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</si>
  <si>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</si>
  <si>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</si>
  <si>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</si>
  <si>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</si>
  <si>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</si>
  <si>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</si>
  <si>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</si>
  <si>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</si>
  <si>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</si>
  <si>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</si>
  <si>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</si>
  <si>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</si>
  <si>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</si>
  <si>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</si>
  <si>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</si>
  <si>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</si>
  <si>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</si>
  <si>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</si>
  <si>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</si>
  <si>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</si>
  <si>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</si>
  <si>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</si>
  <si>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</si>
  <si>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</si>
  <si>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</si>
  <si>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</si>
  <si>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</si>
  <si>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</si>
  <si>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</si>
  <si>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</si>
  <si>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</si>
  <si>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</si>
  <si>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</si>
  <si>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</si>
  <si>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</si>
  <si>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</si>
  <si>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</si>
  <si>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</si>
  <si>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</si>
  <si>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</si>
  <si>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</si>
  <si>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</si>
  <si>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</si>
  <si>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</si>
  <si>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</si>
  <si>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</si>
  <si>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</si>
  <si>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</si>
  <si>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</si>
  <si>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</si>
  <si>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</si>
  <si>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</si>
  <si>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</si>
  <si>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</si>
  <si>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</si>
  <si>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</si>
  <si>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</si>
  <si>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</si>
  <si>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</si>
  <si>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</si>
  <si>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</si>
  <si>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</si>
  <si>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</si>
  <si>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</si>
  <si>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</si>
  <si>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</si>
  <si>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</si>
  <si>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</si>
  <si>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</si>
  <si>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</si>
  <si>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</si>
  <si>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</si>
  <si>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</si>
  <si>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</si>
  <si>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</si>
  <si>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</si>
  <si>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</si>
  <si>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</si>
  <si>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</si>
  <si>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</si>
  <si>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</si>
  <si>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</si>
  <si>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</si>
  <si>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</si>
  <si>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</si>
  <si>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</si>
  <si>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</si>
  <si>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</si>
  <si>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</si>
  <si>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</si>
  <si>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</si>
  <si>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</si>
  <si>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</si>
  <si>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</si>
  <si>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</si>
  <si>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</si>
  <si>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</si>
  <si>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</si>
  <si>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</si>
  <si>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</si>
  <si>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</si>
  <si>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</si>
  <si>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</si>
  <si>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</si>
  <si>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</si>
  <si>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</si>
  <si>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</si>
  <si>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</si>
  <si>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</si>
  <si>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</si>
  <si>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</si>
  <si>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</si>
  <si>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</si>
  <si>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</si>
  <si>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</si>
  <si>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</si>
  <si>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</si>
  <si>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</si>
  <si>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</si>
  <si>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</si>
  <si>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</si>
  <si>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</si>
  <si>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</si>
  <si>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</si>
  <si>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</si>
  <si>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</si>
  <si>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</si>
  <si>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</si>
  <si>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</si>
  <si>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</si>
  <si>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</si>
  <si>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</si>
  <si>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</si>
  <si>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</si>
  <si>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</si>
  <si>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</si>
  <si>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</si>
  <si>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</si>
  <si>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</si>
  <si>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</si>
  <si>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</si>
  <si>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</si>
  <si>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</si>
  <si>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</si>
  <si>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</si>
  <si>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</si>
  <si>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</si>
  <si>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</si>
  <si>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</si>
  <si>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</si>
  <si>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</si>
  <si>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</si>
  <si>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</si>
  <si>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</si>
  <si>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</si>
  <si>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</si>
  <si>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</si>
  <si>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</si>
  <si>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</si>
  <si>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</si>
  <si>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</si>
  <si>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</si>
  <si>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</si>
  <si>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</si>
  <si>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</si>
  <si>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</si>
  <si>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</si>
  <si>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</si>
  <si>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</si>
  <si>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</si>
  <si>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</si>
  <si>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</si>
  <si>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</si>
  <si>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</si>
  <si>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</si>
  <si>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</si>
  <si>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</si>
  <si>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</si>
  <si>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</si>
  <si>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</si>
  <si>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</si>
  <si>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</si>
  <si>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</si>
  <si>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</si>
  <si>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</si>
  <si>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</si>
  <si>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</si>
  <si>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</si>
  <si>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</si>
  <si>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</si>
  <si>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</si>
  <si>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</si>
  <si>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</si>
  <si>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</si>
  <si>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</si>
  <si>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</si>
  <si>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</si>
  <si>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</si>
  <si>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</si>
  <si>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</si>
  <si>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</si>
  <si>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</si>
  <si>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</si>
  <si>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</si>
  <si>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</si>
  <si>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</si>
  <si>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</si>
  <si>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</si>
  <si>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</si>
  <si>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</si>
  <si>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</si>
  <si>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</si>
  <si>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</si>
  <si>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</si>
  <si>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</si>
  <si>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</si>
  <si>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</si>
  <si>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</si>
  <si>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</si>
  <si>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</si>
  <si>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</si>
  <si>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</si>
  <si>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</si>
  <si>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</si>
  <si>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</si>
  <si>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</si>
  <si>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</si>
  <si>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</si>
  <si>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</si>
  <si>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</si>
  <si>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</si>
  <si>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</si>
  <si>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</si>
  <si>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</si>
  <si>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</si>
  <si>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</si>
  <si>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</si>
  <si>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</si>
  <si>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</si>
  <si>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</si>
  <si>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</si>
  <si>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</si>
  <si>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</si>
  <si>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</si>
  <si>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</si>
  <si>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</si>
  <si>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</si>
  <si>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</si>
  <si>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</si>
  <si>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</si>
  <si>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</si>
  <si>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</si>
  <si>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</si>
  <si>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</si>
  <si>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</si>
  <si>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</si>
  <si>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</si>
  <si>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</si>
  <si>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</si>
  <si>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</si>
  <si>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</si>
  <si>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</si>
  <si>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</si>
  <si>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</si>
  <si>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</si>
  <si>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</si>
  <si>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</si>
  <si>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</si>
  <si>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</si>
  <si>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</si>
  <si>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</si>
  <si>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</si>
  <si>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</si>
  <si>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</si>
  <si>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</si>
  <si>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</si>
  <si>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</si>
  <si>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</si>
  <si>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</si>
  <si>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</si>
  <si>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</si>
  <si>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</si>
  <si>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</si>
  <si>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</si>
  <si>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</si>
  <si>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</si>
  <si>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</si>
  <si>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</si>
  <si>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</si>
  <si>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</si>
  <si>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</si>
  <si>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</si>
  <si>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</si>
  <si>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</si>
  <si>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</si>
  <si>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</si>
  <si>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</si>
  <si>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</si>
  <si>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</si>
  <si>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</si>
  <si>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</si>
  <si>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</si>
  <si>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</si>
  <si>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</si>
  <si>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</si>
  <si>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</si>
  <si>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</si>
  <si>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</si>
  <si>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</si>
  <si>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</si>
  <si>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</si>
  <si>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</si>
  <si>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</si>
  <si>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</si>
  <si>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</si>
  <si>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</si>
  <si>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</si>
  <si>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</si>
  <si>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</si>
  <si>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</si>
  <si>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</si>
  <si>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</si>
  <si>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</si>
  <si>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</si>
  <si>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</si>
  <si>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</si>
  <si>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</si>
  <si>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</si>
  <si>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</si>
  <si>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</si>
  <si>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</si>
  <si>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</si>
  <si>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</si>
  <si>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</si>
  <si>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</si>
  <si>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</si>
  <si>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</si>
  <si>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</si>
  <si>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</si>
  <si>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</si>
  <si>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</si>
  <si>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</si>
  <si>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</si>
  <si>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</si>
  <si>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</si>
  <si>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</si>
  <si>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</si>
  <si>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</si>
  <si>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</si>
  <si>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</si>
  <si>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</si>
  <si>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</si>
  <si>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</si>
  <si>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</si>
  <si>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</si>
  <si>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</si>
  <si>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</si>
  <si>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</si>
  <si>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</si>
  <si>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</si>
  <si>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</si>
  <si>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</si>
  <si>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</si>
  <si>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</si>
  <si>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</si>
  <si>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</si>
  <si>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</si>
  <si>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</si>
  <si>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</si>
  <si>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</si>
  <si>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</si>
  <si>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</si>
  <si>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</si>
  <si>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</si>
  <si>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</si>
  <si>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</si>
  <si>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</si>
  <si>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</si>
  <si>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</si>
  <si>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</si>
  <si>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</si>
  <si>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</si>
  <si>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</si>
  <si>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</si>
  <si>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</si>
  <si>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</si>
  <si>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</si>
  <si>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</si>
  <si>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</si>
  <si>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</si>
  <si>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</si>
  <si>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</si>
  <si>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</si>
  <si>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</si>
  <si>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</si>
  <si>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</si>
  <si>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</si>
  <si>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</si>
  <si>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</si>
  <si>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</si>
  <si>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</si>
  <si>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</si>
  <si>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</si>
  <si>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</si>
  <si>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</si>
  <si>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</si>
  <si>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</si>
  <si>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</si>
  <si>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</si>
  <si>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</si>
  <si>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</si>
  <si>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</si>
  <si>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</si>
  <si>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</si>
  <si>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</si>
  <si>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</si>
  <si>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</si>
  <si>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</si>
  <si>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</si>
  <si>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</si>
  <si>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</si>
  <si>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</si>
  <si>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</si>
  <si>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</si>
  <si>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</si>
  <si>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</si>
  <si>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</si>
  <si>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</si>
  <si>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</si>
  <si>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</si>
  <si>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</si>
  <si>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</si>
  <si>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</si>
  <si>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</si>
  <si>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</si>
  <si>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</si>
  <si>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</si>
  <si>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</si>
  <si>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</si>
  <si>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</si>
  <si>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</si>
  <si>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</si>
  <si>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</si>
  <si>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</si>
  <si>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</si>
  <si>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</si>
  <si>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</si>
  <si>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</si>
  <si>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</si>
  <si>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</si>
  <si>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</si>
  <si>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</si>
  <si>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</si>
  <si>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</si>
  <si>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</si>
  <si>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</si>
  <si>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</si>
  <si>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</si>
  <si>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</si>
  <si>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</si>
  <si>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</si>
  <si>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</si>
  <si>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</si>
  <si>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</si>
  <si>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</si>
  <si>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</si>
  <si>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</si>
  <si>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</si>
  <si>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</si>
  <si>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</si>
  <si>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</si>
  <si>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</si>
  <si>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</si>
  <si>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</si>
  <si>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</si>
  <si>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</si>
  <si>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</si>
  <si>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</si>
  <si>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</si>
  <si>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</si>
  <si>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</si>
  <si>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</si>
  <si>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</si>
  <si>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</si>
  <si>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</si>
  <si>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</si>
  <si>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</si>
  <si>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</si>
  <si>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</si>
  <si>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</si>
  <si>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</si>
  <si>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</si>
  <si>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</si>
  <si>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</si>
  <si>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</si>
  <si>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</si>
  <si>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</si>
  <si>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</si>
  <si>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</si>
  <si>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</si>
  <si>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</si>
  <si>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</si>
  <si>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</si>
  <si>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</si>
  <si>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</si>
  <si>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</si>
  <si>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</si>
  <si>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</si>
  <si>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</si>
  <si>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</si>
  <si>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</si>
  <si>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</si>
  <si>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</si>
  <si>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</si>
  <si>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</si>
  <si>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</si>
  <si>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</si>
  <si>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</si>
  <si>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</si>
  <si>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</si>
  <si>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</si>
  <si>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</si>
  <si>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</si>
  <si>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</si>
  <si>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</si>
  <si>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</si>
  <si>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</si>
  <si>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</si>
  <si>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</si>
  <si>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</si>
  <si>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</si>
  <si>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</si>
  <si>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</si>
  <si>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</si>
  <si>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</si>
  <si>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</si>
  <si>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</si>
  <si>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</si>
  <si>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</si>
  <si>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</si>
  <si>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</si>
  <si>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</si>
  <si>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</si>
  <si>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</si>
  <si>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</si>
  <si>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</si>
  <si>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</si>
  <si>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</si>
  <si>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</si>
  <si>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</si>
  <si>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</si>
  <si>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</si>
  <si>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</si>
  <si>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</si>
  <si>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</si>
  <si>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</si>
  <si>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</si>
  <si>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</si>
  <si>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</si>
  <si>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</si>
  <si>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</si>
  <si>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</si>
  <si>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</si>
  <si>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</si>
  <si>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</si>
  <si>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</si>
  <si>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</si>
  <si>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</si>
  <si>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</si>
  <si>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</si>
  <si>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</si>
  <si>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</si>
  <si>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</si>
  <si>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</si>
  <si>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</si>
  <si>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</si>
  <si>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</si>
  <si>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</si>
  <si>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</si>
  <si>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</si>
  <si>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</si>
  <si>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</si>
  <si>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</si>
  <si>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</si>
  <si>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</si>
  <si>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</si>
  <si>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</si>
  <si>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</si>
  <si>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</si>
  <si>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</si>
  <si>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</si>
  <si>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</si>
  <si>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</si>
  <si>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</si>
  <si>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</si>
  <si>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</si>
  <si>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</si>
  <si>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</si>
  <si>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</si>
  <si>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</si>
  <si>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</si>
  <si>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</si>
  <si>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</si>
  <si>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</si>
  <si>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</si>
  <si>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</si>
  <si>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</si>
  <si>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</si>
  <si>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</si>
  <si>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</si>
  <si>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</si>
  <si>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</si>
  <si>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</si>
  <si>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</si>
  <si>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</si>
  <si>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</si>
  <si>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</si>
  <si>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</si>
  <si>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</si>
  <si>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</si>
  <si>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</si>
  <si>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</si>
  <si>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</si>
  <si>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</si>
  <si>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</si>
  <si>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</si>
  <si>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</si>
  <si>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</si>
  <si>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</si>
  <si>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</si>
  <si>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</si>
  <si>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</si>
  <si>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</si>
  <si>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</si>
  <si>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</si>
  <si>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</si>
  <si>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</si>
  <si>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</si>
  <si>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</si>
  <si>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</si>
  <si>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</si>
  <si>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</si>
  <si>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</si>
  <si>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</si>
  <si>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</si>
  <si>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</si>
  <si>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</si>
  <si>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</si>
  <si>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</si>
  <si>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</si>
  <si>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</si>
  <si>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</si>
  <si>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</si>
  <si>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</si>
  <si>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</si>
  <si>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</si>
  <si>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</si>
  <si>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</si>
  <si>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</si>
  <si>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</si>
  <si>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</si>
  <si>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</si>
  <si>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</si>
  <si>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</si>
  <si>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</si>
  <si>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</si>
  <si>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</si>
  <si>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</si>
  <si>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</si>
  <si>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</si>
  <si>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</si>
  <si>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</si>
  <si>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</si>
  <si>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</si>
  <si>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</si>
  <si>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</si>
  <si>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</si>
  <si>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</si>
  <si>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</si>
  <si>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</si>
  <si>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</si>
  <si>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</si>
  <si>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</si>
  <si>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</si>
  <si>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</si>
  <si>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</si>
  <si>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</si>
  <si>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</si>
  <si>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</si>
  <si>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</si>
  <si>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</si>
  <si>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</si>
  <si>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</si>
  <si>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</si>
  <si>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</si>
  <si>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</si>
  <si>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</si>
  <si>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</si>
  <si>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</si>
  <si>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</si>
  <si>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</si>
  <si>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</si>
  <si>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</si>
  <si>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</si>
  <si>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</si>
  <si>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</si>
  <si>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</si>
  <si>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</si>
  <si>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</si>
  <si>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</si>
  <si>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</si>
  <si>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</si>
  <si>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</si>
  <si>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</si>
  <si>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</si>
  <si>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</si>
  <si>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</si>
  <si>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</si>
  <si>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</si>
  <si>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</si>
  <si>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</si>
  <si>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</si>
  <si>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</si>
  <si>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</si>
  <si>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</si>
  <si>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</si>
  <si>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</si>
  <si>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</si>
  <si>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</si>
  <si>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</si>
  <si>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</si>
  <si>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</si>
  <si>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</si>
  <si>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</si>
  <si>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</si>
  <si>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</si>
  <si>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</si>
  <si>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</si>
  <si>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</si>
  <si>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</si>
  <si>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</si>
  <si>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</si>
  <si>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</si>
  <si>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</si>
  <si>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</si>
  <si>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</si>
  <si>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</si>
  <si>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</si>
  <si>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</si>
  <si>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</si>
  <si>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</si>
  <si>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</si>
  <si>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</si>
  <si>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</si>
  <si>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</si>
  <si>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</si>
  <si>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</si>
  <si>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</si>
  <si>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</si>
  <si>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</si>
  <si>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</si>
  <si>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</si>
  <si>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</si>
  <si>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</si>
  <si>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</si>
  <si>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</si>
  <si>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</si>
  <si>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</si>
  <si>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</si>
  <si>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</si>
  <si>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</si>
  <si>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</si>
  <si>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</si>
  <si>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</si>
  <si>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</si>
  <si>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</si>
  <si>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</si>
  <si>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</si>
  <si>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</si>
  <si>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</si>
  <si>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</si>
  <si>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</si>
  <si>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</si>
  <si>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</si>
  <si>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</si>
  <si>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</si>
  <si>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</si>
  <si>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</si>
  <si>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</si>
  <si>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</si>
  <si>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</si>
  <si>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</si>
  <si>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</si>
  <si>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</si>
  <si>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</si>
  <si>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</si>
  <si>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</si>
  <si>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</si>
  <si>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</si>
  <si>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</si>
  <si>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</si>
  <si>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</si>
  <si>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</si>
  <si>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</si>
  <si>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</si>
  <si>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</si>
  <si>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</si>
  <si>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</si>
  <si>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</si>
  <si>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</si>
  <si>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</si>
  <si>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</si>
  <si>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</si>
  <si>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</si>
  <si>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</si>
  <si>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</si>
  <si>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</si>
  <si>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</si>
  <si>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</si>
  <si>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</si>
  <si>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</si>
  <si>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</si>
  <si>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</si>
  <si>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</si>
  <si>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</si>
  <si>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</si>
  <si>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</si>
  <si>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</si>
  <si>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</si>
  <si>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</si>
  <si>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</si>
  <si>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</si>
  <si>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</si>
  <si>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</si>
  <si>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</si>
  <si>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</si>
  <si>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</si>
  <si>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</si>
  <si>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</si>
  <si>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</si>
  <si>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</si>
  <si>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</si>
  <si>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</si>
  <si>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</si>
  <si>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</si>
  <si>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</si>
  <si>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</si>
  <si>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</si>
  <si>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</si>
  <si>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</si>
  <si>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</si>
  <si>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</si>
  <si>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</si>
  <si>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</si>
  <si>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</si>
  <si>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</si>
  <si>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</si>
  <si>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</si>
  <si>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</si>
  <si>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</si>
  <si>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</si>
  <si>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</si>
  <si>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</si>
  <si>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</si>
  <si>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</si>
  <si>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</si>
  <si>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</si>
  <si>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</si>
  <si>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</si>
  <si>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</si>
  <si>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</si>
  <si>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</si>
  <si>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</si>
  <si>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</si>
  <si>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</si>
  <si>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</si>
  <si>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</si>
  <si>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</si>
  <si>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</si>
  <si>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</si>
  <si>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</si>
  <si>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</si>
  <si>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</si>
  <si>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</si>
  <si>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</si>
  <si>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</si>
  <si>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</si>
  <si>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</si>
  <si>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</si>
  <si>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</si>
  <si>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</si>
  <si>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</si>
  <si>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</si>
  <si>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</si>
  <si>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</si>
  <si>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</si>
  <si>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</si>
  <si>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</si>
  <si>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</si>
  <si>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</si>
  <si>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</si>
  <si>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</si>
  <si>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</si>
  <si>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</si>
  <si>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</si>
  <si>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</si>
  <si>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</si>
  <si>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</si>
  <si>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</si>
  <si>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</si>
  <si>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</si>
  <si>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</si>
  <si>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</si>
  <si>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</si>
  <si>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</si>
  <si>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</si>
  <si>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</si>
  <si>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</si>
  <si>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</si>
  <si>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</si>
  <si>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</si>
  <si>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</si>
  <si>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</si>
  <si>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</si>
  <si>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</si>
  <si>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</si>
  <si>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</si>
  <si>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</si>
  <si>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</si>
  <si>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</si>
  <si>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</si>
  <si>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</si>
  <si>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</si>
  <si>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</si>
  <si>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</si>
  <si>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</si>
  <si>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</si>
  <si>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</si>
  <si>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</si>
  <si>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</si>
  <si>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</si>
  <si>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</si>
  <si>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</si>
  <si>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</si>
  <si>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</si>
  <si>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</si>
  <si>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</si>
  <si>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</si>
  <si>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</si>
  <si>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</si>
  <si>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</si>
  <si>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</si>
  <si>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</si>
  <si>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</si>
  <si>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</si>
  <si>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</si>
  <si>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</si>
  <si>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</si>
  <si>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</si>
  <si>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</si>
  <si>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</si>
  <si>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</si>
  <si>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</si>
  <si>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</si>
  <si>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</si>
  <si>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</si>
  <si>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</si>
  <si>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</si>
  <si>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</si>
  <si>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</si>
  <si>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</si>
  <si>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</si>
  <si>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</si>
  <si>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</si>
  <si>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</si>
  <si>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</si>
  <si>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</si>
  <si>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</si>
  <si>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</si>
  <si>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</si>
  <si>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</si>
  <si>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</si>
  <si>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</si>
  <si>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</si>
  <si>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</si>
  <si>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</si>
  <si>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</si>
  <si>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</si>
  <si>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</si>
  <si>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</si>
  <si>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</si>
  <si>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</si>
  <si>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</si>
  <si>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</si>
  <si>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</si>
  <si>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</si>
  <si>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</si>
  <si>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</si>
  <si>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</si>
  <si>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</si>
  <si>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</si>
  <si>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</si>
  <si>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</si>
  <si>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</si>
  <si>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</si>
  <si>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</si>
  <si>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</si>
  <si>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</si>
  <si>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</si>
  <si>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</si>
  <si>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</si>
  <si>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</si>
  <si>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</si>
  <si>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</si>
  <si>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</si>
  <si>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</si>
  <si>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</si>
  <si>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</si>
  <si>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</si>
  <si>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</si>
  <si>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</si>
  <si>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</si>
  <si>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</si>
  <si>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</si>
  <si>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</si>
  <si>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</si>
  <si>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</si>
  <si>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</si>
  <si>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</si>
  <si>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</si>
  <si>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</si>
  <si>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</si>
  <si>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</si>
  <si>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</si>
  <si>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</si>
  <si>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</si>
  <si>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</si>
  <si>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</si>
  <si>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</si>
  <si>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</si>
  <si>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</si>
  <si>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</si>
  <si>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</si>
  <si>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</si>
  <si>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</si>
  <si>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</si>
  <si>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</si>
  <si>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</si>
  <si>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</si>
  <si>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</si>
  <si>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</si>
  <si>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</si>
  <si>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</si>
  <si>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</si>
  <si>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</si>
  <si>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</si>
  <si>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</si>
  <si>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</si>
  <si>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</si>
  <si>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</si>
  <si>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</si>
  <si>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</si>
  <si>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</si>
  <si>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</si>
  <si>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</si>
  <si>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</si>
  <si>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</si>
  <si>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</si>
  <si>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</si>
  <si>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</si>
  <si>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</si>
  <si>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</si>
  <si>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</si>
  <si>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</si>
  <si>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</si>
  <si>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</si>
  <si>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</si>
  <si>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</si>
  <si>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</si>
  <si>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</si>
  <si>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</si>
  <si>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</si>
  <si>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</si>
  <si>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</si>
  <si>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</si>
  <si>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</si>
  <si>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</si>
  <si>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</si>
  <si>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</si>
  <si>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</si>
  <si>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</si>
  <si>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</si>
  <si>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</si>
  <si>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</si>
  <si>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</si>
  <si>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</si>
  <si>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</si>
  <si>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</si>
  <si>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</si>
  <si>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</si>
  <si>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</si>
  <si>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</si>
  <si>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</si>
  <si>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</si>
  <si>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</si>
  <si>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</si>
  <si>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</si>
  <si>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</si>
  <si>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</si>
  <si>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</si>
  <si>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</si>
  <si>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</si>
  <si>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</si>
  <si>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</si>
  <si>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</si>
  <si>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</si>
  <si>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</si>
  <si>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</si>
  <si>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</si>
  <si>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</si>
  <si>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</si>
  <si>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</si>
  <si>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</si>
  <si>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</si>
  <si>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</si>
  <si>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</si>
  <si>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</si>
  <si>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</si>
  <si>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</si>
  <si>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</si>
  <si>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</si>
  <si>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</si>
  <si>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</si>
  <si>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</si>
  <si>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</si>
  <si>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</si>
  <si>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</si>
  <si>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</si>
  <si>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</si>
  <si>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</si>
  <si>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</si>
  <si>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</si>
  <si>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</si>
  <si>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</si>
  <si>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</si>
  <si>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</si>
  <si>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</si>
  <si>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</si>
  <si>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</si>
  <si>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</si>
  <si>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</si>
  <si>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</si>
  <si>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</si>
  <si>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</si>
  <si>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</si>
  <si>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</si>
  <si>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</si>
  <si>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</si>
  <si>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</si>
  <si>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</si>
  <si>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</si>
  <si>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</si>
  <si>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</si>
  <si>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</si>
  <si>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</si>
  <si>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</si>
  <si>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</si>
  <si>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</si>
  <si>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</si>
  <si>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</si>
  <si>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</si>
  <si>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</si>
  <si>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</si>
  <si>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</si>
  <si>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</si>
  <si>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</si>
  <si>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</si>
  <si>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</si>
  <si>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</si>
  <si>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</si>
  <si>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</si>
  <si>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</si>
  <si>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</si>
  <si>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</si>
  <si>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</si>
  <si>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</si>
  <si>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</si>
  <si>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</si>
  <si>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</si>
  <si>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</si>
  <si>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</si>
  <si>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</si>
  <si>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</si>
  <si>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</si>
  <si>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</si>
  <si>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</si>
  <si>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</si>
  <si>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</si>
  <si>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</si>
  <si>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</si>
  <si>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</si>
  <si>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</si>
  <si>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</si>
  <si>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</si>
  <si>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</si>
  <si>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</si>
  <si>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</si>
  <si>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</si>
  <si>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</si>
  <si>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</si>
  <si>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</si>
  <si>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</si>
  <si>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</si>
  <si>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</si>
  <si>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</si>
  <si>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</si>
  <si>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</si>
  <si>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</si>
  <si>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</si>
  <si>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</si>
  <si>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</si>
  <si>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</si>
  <si>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</si>
  <si>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</si>
  <si>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</si>
  <si>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</si>
  <si>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</si>
  <si>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</si>
  <si>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</si>
  <si>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</si>
  <si>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</si>
  <si>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</si>
  <si>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</si>
  <si>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</si>
  <si>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</si>
  <si>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</si>
  <si>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</si>
  <si>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</si>
  <si>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</si>
  <si>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</si>
  <si>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</si>
  <si>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</si>
  <si>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</si>
  <si>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</si>
  <si>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</si>
  <si>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</si>
  <si>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</si>
  <si>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</si>
  <si>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</si>
  <si>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</si>
  <si>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</si>
  <si>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</si>
  <si>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</si>
  <si>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</si>
  <si>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</si>
  <si>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</si>
  <si>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</si>
  <si>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</si>
  <si>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</si>
  <si>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</si>
  <si>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</si>
  <si>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</si>
  <si>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</si>
  <si>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</si>
  <si>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</si>
  <si>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</si>
  <si>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</si>
  <si>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</si>
  <si>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</si>
  <si>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</si>
  <si>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</si>
  <si>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</si>
  <si>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</si>
  <si>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</si>
  <si>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</si>
  <si>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</si>
  <si>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</si>
  <si>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</si>
  <si>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</si>
  <si>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</si>
  <si>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</si>
  <si>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</si>
  <si>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</si>
  <si>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</si>
  <si>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</si>
  <si>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</si>
  <si>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</si>
  <si>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</si>
  <si>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</si>
  <si>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</si>
  <si>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</si>
  <si>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</si>
  <si>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</si>
  <si>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</si>
  <si>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</si>
  <si>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</si>
  <si>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</si>
  <si>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</si>
  <si>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</si>
  <si>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</si>
  <si>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</si>
  <si>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</si>
  <si>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</si>
  <si>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</si>
  <si>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</si>
  <si>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</si>
  <si>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</si>
  <si>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</si>
  <si>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</si>
  <si>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</si>
  <si>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</si>
  <si>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</si>
  <si>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</si>
  <si>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</si>
  <si>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</si>
  <si>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</si>
  <si>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</si>
  <si>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</si>
  <si>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</si>
  <si>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</si>
  <si>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</si>
  <si>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</si>
  <si>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</si>
  <si>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</si>
  <si>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</si>
  <si>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</si>
  <si>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</si>
  <si>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</si>
  <si>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</si>
  <si>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</si>
  <si>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</si>
  <si>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</si>
  <si>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</si>
  <si>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</si>
  <si>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</si>
  <si>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</si>
  <si>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</si>
  <si>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</si>
  <si>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</si>
  <si>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</si>
  <si>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</si>
  <si>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</si>
  <si>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</si>
  <si>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</si>
  <si>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</si>
  <si>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</si>
  <si>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</si>
  <si>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</si>
  <si>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</si>
  <si>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</si>
  <si>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</si>
  <si>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</si>
  <si>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</si>
  <si>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</si>
  <si>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</si>
  <si>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</si>
  <si>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</si>
  <si>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</si>
  <si>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</si>
  <si>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</si>
  <si>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</si>
  <si>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</si>
  <si>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</si>
  <si>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</si>
  <si>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</si>
  <si>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</si>
  <si>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</si>
  <si>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</si>
  <si>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</si>
  <si>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</si>
  <si>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</si>
  <si>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</si>
  <si>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</si>
  <si>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</si>
  <si>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</si>
  <si>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</si>
  <si>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</si>
  <si>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</si>
  <si>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</si>
  <si>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</si>
  <si>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</si>
  <si>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</si>
  <si>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</si>
  <si>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</si>
  <si>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</si>
  <si>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</si>
  <si>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</si>
  <si>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</si>
  <si>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</si>
  <si>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</si>
  <si>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</si>
  <si>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</si>
  <si>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</si>
  <si>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</si>
  <si>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</si>
  <si>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</si>
  <si>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</si>
  <si>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</si>
  <si>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</si>
  <si>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</si>
  <si>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</si>
  <si>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</si>
  <si>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</si>
  <si>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</si>
  <si>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</si>
  <si>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</si>
  <si>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</si>
  <si>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</si>
  <si>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</si>
  <si>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</si>
  <si>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</si>
  <si>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</si>
  <si>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</si>
  <si>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</si>
  <si>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</si>
  <si>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</si>
  <si>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</si>
  <si>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</si>
  <si>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</si>
  <si>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</si>
  <si>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</si>
  <si>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</si>
  <si>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</si>
  <si>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</si>
  <si>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</si>
  <si>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</si>
  <si>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</si>
  <si>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</si>
  <si>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</si>
  <si>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</si>
  <si>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</si>
  <si>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</si>
  <si>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</si>
  <si>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</si>
  <si>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</si>
  <si>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</si>
  <si>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</si>
  <si>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</si>
  <si>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</si>
  <si>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</si>
  <si>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</si>
  <si>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</si>
  <si>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</si>
  <si>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</si>
  <si>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</si>
  <si>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</si>
  <si>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</si>
  <si>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</si>
  <si>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</si>
  <si>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</si>
  <si>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</si>
  <si>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</si>
  <si>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</si>
  <si>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</si>
  <si>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</si>
  <si>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</si>
  <si>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</si>
  <si>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</si>
  <si>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</si>
  <si>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</si>
  <si>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</si>
  <si>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</si>
  <si>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</si>
  <si>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</si>
  <si>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</si>
  <si>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</si>
  <si>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</si>
  <si>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</si>
  <si>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</si>
  <si>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</si>
  <si>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</si>
  <si>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</si>
  <si>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</si>
  <si>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</si>
  <si>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</si>
  <si>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</si>
  <si>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</si>
  <si>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</si>
  <si>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</si>
  <si>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</si>
  <si>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</si>
  <si>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</si>
  <si>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</si>
  <si>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</si>
  <si>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</si>
  <si>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</si>
  <si>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</si>
  <si>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</si>
  <si>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</si>
  <si>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</si>
  <si>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</si>
  <si>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</si>
  <si>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</si>
  <si>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</si>
  <si>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</si>
  <si>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</si>
  <si>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</si>
  <si>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</si>
  <si>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</si>
  <si>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</si>
  <si>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</si>
  <si>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</si>
  <si>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</si>
  <si>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</si>
  <si>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</si>
  <si>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</si>
  <si>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</si>
  <si>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</si>
  <si>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</si>
  <si>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</si>
  <si>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</si>
  <si>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</si>
  <si>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</si>
  <si>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</si>
  <si>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</si>
  <si>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</si>
  <si>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</si>
  <si>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</si>
  <si>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</si>
  <si>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</si>
  <si>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</si>
  <si>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</si>
  <si>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</si>
  <si>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</si>
  <si>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</si>
  <si>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</si>
  <si>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</si>
  <si>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</si>
  <si>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</si>
  <si>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</si>
  <si>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</si>
  <si>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</si>
  <si>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</si>
  <si>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</si>
  <si>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</si>
  <si>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</si>
  <si>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</si>
  <si>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</si>
  <si>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</si>
  <si>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</si>
  <si>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</si>
  <si>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</si>
  <si>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</si>
  <si>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</si>
  <si>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</si>
  <si>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</si>
  <si>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</si>
  <si>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</si>
  <si>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</si>
  <si>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</si>
  <si>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</si>
  <si>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</si>
  <si>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</si>
  <si>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</si>
  <si>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</si>
  <si>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</si>
  <si>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</si>
  <si>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</si>
  <si>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</si>
  <si>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</si>
  <si>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</si>
  <si>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</si>
  <si>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</si>
  <si>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</si>
  <si>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</si>
  <si>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</si>
  <si>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</si>
  <si>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</si>
  <si>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</si>
  <si>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</si>
  <si>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</si>
  <si>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</si>
  <si>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</si>
  <si>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</si>
  <si>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</si>
  <si>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</si>
  <si>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</si>
  <si>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</si>
  <si>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</si>
  <si>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</si>
  <si>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</si>
  <si>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</si>
  <si>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</si>
  <si>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</si>
  <si>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</si>
  <si>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</si>
  <si>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</si>
  <si>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</si>
  <si>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</si>
  <si>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</si>
  <si>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</si>
  <si>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</si>
  <si>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</si>
  <si>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</si>
  <si>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</si>
  <si>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</si>
  <si>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</si>
  <si>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</si>
  <si>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</si>
  <si>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</si>
  <si>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</si>
  <si>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</si>
  <si>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</si>
  <si>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</si>
  <si>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</si>
  <si>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</si>
  <si>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</si>
  <si>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</si>
  <si>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</si>
  <si>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</si>
  <si>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</si>
  <si>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</si>
  <si>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</si>
  <si>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</si>
  <si>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</si>
  <si>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</si>
  <si>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</si>
  <si>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</si>
  <si>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</si>
  <si>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</si>
  <si>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</si>
  <si>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</si>
  <si>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</si>
  <si>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</si>
  <si>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</si>
  <si>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</si>
  <si>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</si>
  <si>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</si>
  <si>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</si>
  <si>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</si>
  <si>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</si>
  <si>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</si>
  <si>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</si>
  <si>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</si>
  <si>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</si>
  <si>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</si>
  <si>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</si>
  <si>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</si>
  <si>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</si>
  <si>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</si>
  <si>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</si>
  <si>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</si>
  <si>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</si>
  <si>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</si>
  <si>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</si>
  <si>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</si>
  <si>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</si>
  <si>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</si>
  <si>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</si>
  <si>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</si>
  <si>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</si>
  <si>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</si>
  <si>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</si>
  <si>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</si>
  <si>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</si>
  <si>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</si>
  <si>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</si>
  <si>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</si>
  <si>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</si>
  <si>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</si>
  <si>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</si>
  <si>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</si>
  <si>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</si>
  <si>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</si>
  <si>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</si>
  <si>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</si>
  <si>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</si>
  <si>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</si>
  <si>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</si>
  <si>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</si>
  <si>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</si>
  <si>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</si>
  <si>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</si>
  <si>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</si>
  <si>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</si>
  <si>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</si>
  <si>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</si>
  <si>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</si>
  <si>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</si>
  <si>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</si>
  <si>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</si>
  <si>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</si>
  <si>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</si>
  <si>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</si>
  <si>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</si>
  <si>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</si>
  <si>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</si>
  <si>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</si>
  <si>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</si>
  <si>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</si>
  <si>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</si>
  <si>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</si>
  <si>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</si>
  <si>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</si>
  <si>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</si>
  <si>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</si>
  <si>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</si>
  <si>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</si>
  <si>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</si>
  <si>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</si>
  <si>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</si>
  <si>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</si>
  <si>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</si>
  <si>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</si>
  <si>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</si>
  <si>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</si>
  <si>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</si>
  <si>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</si>
  <si>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</si>
  <si>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</si>
  <si>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</si>
  <si>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</si>
  <si>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</si>
  <si>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</si>
  <si>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</si>
  <si>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</si>
  <si>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</si>
  <si>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</si>
  <si>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</si>
  <si>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</si>
  <si>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</si>
  <si>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</si>
  <si>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</si>
  <si>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</si>
  <si>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</si>
  <si>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</si>
  <si>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</si>
  <si>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</si>
  <si>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</si>
  <si>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</si>
  <si>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</si>
  <si>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</si>
  <si>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</si>
  <si>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</si>
  <si>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</si>
  <si>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</si>
  <si>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</si>
  <si>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</si>
  <si>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</si>
  <si>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</si>
  <si>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</si>
  <si>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</si>
  <si>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</si>
  <si>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</si>
  <si>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</si>
  <si>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</si>
  <si>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</si>
  <si>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</si>
  <si>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</si>
  <si>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</si>
  <si>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</si>
  <si>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</si>
  <si>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</si>
  <si>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</si>
  <si>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</si>
  <si>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</si>
  <si>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</si>
  <si>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</si>
  <si>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</si>
  <si>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</si>
  <si>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</si>
  <si>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</si>
  <si>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</si>
  <si>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</si>
  <si>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</si>
  <si>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</si>
  <si>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</si>
  <si>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</si>
  <si>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</si>
  <si>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</si>
  <si>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</si>
  <si>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</si>
  <si>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</si>
  <si>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</si>
  <si>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</si>
  <si>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</si>
  <si>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</si>
  <si>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</si>
  <si>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</si>
  <si>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</si>
  <si>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</si>
  <si>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</si>
  <si>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</si>
  <si>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</si>
  <si>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</si>
  <si>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</si>
  <si>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</si>
  <si>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</si>
  <si>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</si>
  <si>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</si>
  <si>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</si>
  <si>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</si>
  <si>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</si>
  <si>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</si>
  <si>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</si>
  <si>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</si>
  <si>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</si>
  <si>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</si>
  <si>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</si>
  <si>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</si>
  <si>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</si>
  <si>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</si>
  <si>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</si>
  <si>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</si>
  <si>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</si>
  <si>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</si>
  <si>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</si>
  <si>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</si>
  <si>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</si>
  <si>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</si>
  <si>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</si>
  <si>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</si>
  <si>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</si>
  <si>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</si>
  <si>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</si>
  <si>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</si>
  <si>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</si>
  <si>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</si>
  <si>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</si>
  <si>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</si>
  <si>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</si>
  <si>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</si>
  <si>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</si>
  <si>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</si>
  <si>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</si>
  <si>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</si>
  <si>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</si>
  <si>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</si>
  <si>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</si>
  <si>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</si>
  <si>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</si>
  <si>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</si>
  <si>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</si>
  <si>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</si>
  <si>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</si>
  <si>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</si>
  <si>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</si>
  <si>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</si>
  <si>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</si>
  <si>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</si>
  <si>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</si>
  <si>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</si>
  <si>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</si>
  <si>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</si>
  <si>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</si>
  <si>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</si>
  <si>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</si>
  <si>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</si>
  <si>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</si>
  <si>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</si>
  <si>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</si>
  <si>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</si>
  <si>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</si>
  <si>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</si>
  <si>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</si>
  <si>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</si>
  <si>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</si>
  <si>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</si>
  <si>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</si>
  <si>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</si>
  <si>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</si>
  <si>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</si>
  <si>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</si>
  <si>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</si>
  <si>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</si>
  <si>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</si>
  <si>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</si>
  <si>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</si>
  <si>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</si>
  <si>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</si>
  <si>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</si>
  <si>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</si>
  <si>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</si>
  <si>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</si>
  <si>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</si>
  <si>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</si>
  <si>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</si>
  <si>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</si>
  <si>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</si>
  <si>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</si>
  <si>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</si>
  <si>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</si>
  <si>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</si>
  <si>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</si>
  <si>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</si>
  <si>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</si>
  <si>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</si>
  <si>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</si>
  <si>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</si>
  <si>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</si>
  <si>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</si>
  <si>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</si>
  <si>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</si>
  <si>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</si>
  <si>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</si>
  <si>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</si>
  <si>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</si>
  <si>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</si>
  <si>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</si>
  <si>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</si>
  <si>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</si>
  <si>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</si>
  <si>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</si>
  <si>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</si>
  <si>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</si>
  <si>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</si>
  <si>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</si>
  <si>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</si>
  <si>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</si>
  <si>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</si>
  <si>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</si>
  <si>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</si>
  <si>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</si>
  <si>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</si>
  <si>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</si>
  <si>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</si>
  <si>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</si>
  <si>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</si>
  <si>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</si>
  <si>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</si>
  <si>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</si>
  <si>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</si>
  <si>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</si>
  <si>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</si>
  <si>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</si>
  <si>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</si>
  <si>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</si>
  <si>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</si>
  <si>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</si>
  <si>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</si>
  <si>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</si>
  <si>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</si>
  <si>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</si>
  <si>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</si>
  <si>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</si>
  <si>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</si>
  <si>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</si>
  <si>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</si>
  <si>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</si>
  <si>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</si>
  <si>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</si>
  <si>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</si>
  <si>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</si>
  <si>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</si>
  <si>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</si>
  <si>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</si>
  <si>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</si>
  <si>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</si>
  <si>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</si>
  <si>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</si>
  <si>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</si>
  <si>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</si>
  <si>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</si>
  <si>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</si>
  <si>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</si>
  <si>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</si>
  <si>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</si>
  <si>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</si>
  <si>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</si>
  <si>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</si>
  <si>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</si>
  <si>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</si>
  <si>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</si>
  <si>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</si>
  <si>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</si>
  <si>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</si>
  <si>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</si>
  <si>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</si>
  <si>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</si>
  <si>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</si>
  <si>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</si>
  <si>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</si>
  <si>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</si>
  <si>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</si>
  <si>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</si>
  <si>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</si>
  <si>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</si>
  <si>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</si>
  <si>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</si>
  <si>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</si>
  <si>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</si>
  <si>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</si>
  <si>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</si>
  <si>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</si>
  <si>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</si>
  <si>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</si>
  <si>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</si>
  <si>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</si>
  <si>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</si>
  <si>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</si>
  <si>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</si>
  <si>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</si>
  <si>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</si>
  <si>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</si>
  <si>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</si>
  <si>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</si>
  <si>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</si>
  <si>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</si>
  <si>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</si>
  <si>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</si>
  <si>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</si>
  <si>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</si>
  <si>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</si>
  <si>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</si>
  <si>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</si>
  <si>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</si>
  <si>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</si>
  <si>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</si>
  <si>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</si>
  <si>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</si>
  <si>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</si>
  <si>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</si>
  <si>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</si>
  <si>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</si>
  <si>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</si>
  <si>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</si>
  <si>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</si>
  <si>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</si>
  <si>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</si>
  <si>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</si>
  <si>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</si>
  <si>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</si>
  <si>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</si>
  <si>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</si>
  <si>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</si>
  <si>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</si>
  <si>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</si>
  <si>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</si>
  <si>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</si>
  <si>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</si>
  <si>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</si>
  <si>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</si>
  <si>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</si>
  <si>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</si>
  <si>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</si>
  <si>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</si>
  <si>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</si>
  <si>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</si>
  <si>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</si>
  <si>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</si>
  <si>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</si>
  <si>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</si>
  <si>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</si>
  <si>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</si>
  <si>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</si>
  <si>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</si>
  <si>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</si>
  <si>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</si>
  <si>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</si>
  <si>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</si>
  <si>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</si>
  <si>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</si>
  <si>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</si>
  <si>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</si>
  <si>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</si>
  <si>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</si>
  <si>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</si>
  <si>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</si>
  <si>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</si>
  <si>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</si>
  <si>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</si>
  <si>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</si>
  <si>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</si>
  <si>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</si>
  <si>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</si>
  <si>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</si>
  <si>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</si>
  <si>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</si>
  <si>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</si>
  <si>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</si>
  <si>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</si>
  <si>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</si>
  <si>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</si>
  <si>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</si>
  <si>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</si>
  <si>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</si>
  <si>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</si>
  <si>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</si>
  <si>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</si>
  <si>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</si>
  <si>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</si>
  <si>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</si>
  <si>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</si>
  <si>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</si>
  <si>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</si>
  <si>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</si>
  <si>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</si>
  <si>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</si>
  <si>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</si>
  <si>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</si>
  <si>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</si>
  <si>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</si>
  <si>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</si>
  <si>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</si>
  <si>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</si>
  <si>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</si>
  <si>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</si>
  <si>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</si>
  <si>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</si>
  <si>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</si>
  <si>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</si>
  <si>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</si>
  <si>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</si>
  <si>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</si>
  <si>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</si>
  <si>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</si>
  <si>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</si>
  <si>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</si>
  <si>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</si>
  <si>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</si>
  <si>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</si>
  <si>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</si>
  <si>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</si>
  <si>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</si>
  <si>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</si>
  <si>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</si>
  <si>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</si>
  <si>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</si>
  <si>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</si>
  <si>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</si>
  <si>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</si>
  <si>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</si>
  <si>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</si>
  <si>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</si>
  <si>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</si>
  <si>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</si>
  <si>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</si>
  <si>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</si>
  <si>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</si>
  <si>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</si>
  <si>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</si>
  <si>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</si>
  <si>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</si>
  <si>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</si>
  <si>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</si>
  <si>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</si>
  <si>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</si>
  <si>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</si>
  <si>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</si>
  <si>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</si>
  <si>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</si>
  <si>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</si>
  <si>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</si>
  <si>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</si>
  <si>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</si>
  <si>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</si>
  <si>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</si>
  <si>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</si>
  <si>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</si>
  <si>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</si>
  <si>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</si>
  <si>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</si>
  <si>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</si>
  <si>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</si>
  <si>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</si>
  <si>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</si>
  <si>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</si>
  <si>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</si>
  <si>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</si>
  <si>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</si>
  <si>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</si>
  <si>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</si>
  <si>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</si>
  <si>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</si>
  <si>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</si>
  <si>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</si>
  <si>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</si>
  <si>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</si>
  <si>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</si>
  <si>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</si>
  <si>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</si>
  <si>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</si>
  <si>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</si>
  <si>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</si>
  <si>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</si>
  <si>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</si>
  <si>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</si>
  <si>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</si>
  <si>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</si>
  <si>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</si>
  <si>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</si>
  <si>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</si>
  <si>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</si>
  <si>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</si>
  <si>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</si>
  <si>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</si>
  <si>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</si>
  <si>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</si>
  <si>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</si>
  <si>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</si>
  <si>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</si>
  <si>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</si>
  <si>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</si>
  <si>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</si>
  <si>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</si>
  <si>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</si>
  <si>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</si>
  <si>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</si>
  <si>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</si>
  <si>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</si>
  <si>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</si>
  <si>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</si>
  <si>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</si>
  <si>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</si>
  <si>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</si>
  <si>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</si>
  <si>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</si>
  <si>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</si>
  <si>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</si>
  <si>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</si>
  <si>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</si>
  <si>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</si>
  <si>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</si>
  <si>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</si>
  <si>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</si>
  <si>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</si>
  <si>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</si>
  <si>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</si>
  <si>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</si>
  <si>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</si>
  <si>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</si>
  <si>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</si>
  <si>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</si>
  <si>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</si>
  <si>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</si>
  <si>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</si>
  <si>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</si>
  <si>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</si>
  <si>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</si>
  <si>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</si>
  <si>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</si>
  <si>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</si>
  <si>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</si>
  <si>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</si>
  <si>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</si>
  <si>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</si>
  <si>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</si>
  <si>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</si>
  <si>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</si>
  <si>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</si>
  <si>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</si>
  <si>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</si>
  <si>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</si>
  <si>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</si>
  <si>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</si>
  <si>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</si>
  <si>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</si>
  <si>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</si>
  <si>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</si>
  <si>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</si>
  <si>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</si>
  <si>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</si>
  <si>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</si>
  <si>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</si>
  <si>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</si>
  <si>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</si>
  <si>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</si>
  <si>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</si>
  <si>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</si>
  <si>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</si>
  <si>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</si>
  <si>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</si>
  <si>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</si>
  <si>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</si>
  <si>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</si>
  <si>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</si>
  <si>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</si>
  <si>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</si>
  <si>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</si>
  <si>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</si>
  <si>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</si>
  <si>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</si>
  <si>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</si>
  <si>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</si>
  <si>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</si>
  <si>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</si>
  <si>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</si>
  <si>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</si>
  <si>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</si>
  <si>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</si>
  <si>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</si>
  <si>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</si>
  <si>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</si>
  <si>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</si>
  <si>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</si>
  <si>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</si>
  <si>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</si>
  <si>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</si>
  <si>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</si>
  <si>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</si>
  <si>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</si>
  <si>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</si>
  <si>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</si>
  <si>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</si>
  <si>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</si>
  <si>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</si>
  <si>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</si>
  <si>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</si>
  <si>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</si>
  <si>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</si>
  <si>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</si>
  <si>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</si>
  <si>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</si>
  <si>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</si>
  <si>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</si>
  <si>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</si>
  <si>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</si>
  <si>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</si>
  <si>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</si>
  <si>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</si>
  <si>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</si>
  <si>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</si>
  <si>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</si>
  <si>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</si>
  <si>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</si>
  <si>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</si>
  <si>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</si>
  <si>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</si>
  <si>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</si>
  <si>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</si>
  <si>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</si>
  <si>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</si>
  <si>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</si>
  <si>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</si>
  <si>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</si>
  <si>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</si>
  <si>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</si>
  <si>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</si>
  <si>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</si>
  <si>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</si>
  <si>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</si>
  <si>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</si>
  <si>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</si>
  <si>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</si>
  <si>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</si>
  <si>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</si>
  <si>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</si>
  <si>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</si>
  <si>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</si>
  <si>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</si>
  <si>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</si>
  <si>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</si>
  <si>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</si>
  <si>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</si>
  <si>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</si>
  <si>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</si>
  <si>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</si>
  <si>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</si>
  <si>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</si>
  <si>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</si>
  <si>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</si>
  <si>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</si>
  <si>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</si>
  <si>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</si>
  <si>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</si>
  <si>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</si>
  <si>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</si>
  <si>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</si>
  <si>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</si>
  <si>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</si>
  <si>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</si>
  <si>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</si>
  <si>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</si>
  <si>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</si>
  <si>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</si>
  <si>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</si>
  <si>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</si>
  <si>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</si>
  <si>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</si>
  <si>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</si>
  <si>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</si>
  <si>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</si>
  <si>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</si>
  <si>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</si>
  <si>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</si>
  <si>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</si>
  <si>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</si>
  <si>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</si>
  <si>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</si>
  <si>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</si>
  <si>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</si>
  <si>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</si>
  <si>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</si>
  <si>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</si>
  <si>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</si>
  <si>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</si>
  <si>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</si>
  <si>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</si>
  <si>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</si>
  <si>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</si>
  <si>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</si>
  <si>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</si>
  <si>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</si>
  <si>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</si>
  <si>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</si>
  <si>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</si>
  <si>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</si>
  <si>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</si>
  <si>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</si>
  <si>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</si>
  <si>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</si>
  <si>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</si>
  <si>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</si>
  <si>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</si>
  <si>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</si>
  <si>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</si>
  <si>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</si>
  <si>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</si>
  <si>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</si>
  <si>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</si>
  <si>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</si>
  <si>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</si>
  <si>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</si>
  <si>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</si>
  <si>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</si>
  <si>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</si>
  <si>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</si>
  <si>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</si>
  <si>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</si>
  <si>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</si>
  <si>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</si>
  <si>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</si>
  <si>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</si>
  <si>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</si>
  <si>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</si>
  <si>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</si>
  <si>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</si>
  <si>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</si>
  <si>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</si>
  <si>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</si>
  <si>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</si>
  <si>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</si>
  <si>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</si>
  <si>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</si>
  <si>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</si>
  <si>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</si>
  <si>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</si>
  <si>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</si>
  <si>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</si>
  <si>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</si>
  <si>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</si>
  <si>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</si>
  <si>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</si>
  <si>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</si>
  <si>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</si>
  <si>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</si>
  <si>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</si>
  <si>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</si>
  <si>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</si>
  <si>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</si>
  <si>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</si>
  <si>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</si>
  <si>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</si>
  <si>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</si>
  <si>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</si>
  <si>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</si>
  <si>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</si>
  <si>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</si>
  <si>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</si>
  <si>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</si>
  <si>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</si>
  <si>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</si>
  <si>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</si>
  <si>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</si>
  <si>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</si>
  <si>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</si>
  <si>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</si>
  <si>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</si>
  <si>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</si>
  <si>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</si>
  <si>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</si>
  <si>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</si>
  <si>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</si>
  <si>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</si>
  <si>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</si>
  <si>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</si>
  <si>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</si>
  <si>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</si>
  <si>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</si>
  <si>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</si>
  <si>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</si>
  <si>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</si>
  <si>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</si>
  <si>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</si>
  <si>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</si>
  <si>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</si>
  <si>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</si>
  <si>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</si>
  <si>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</si>
  <si>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</si>
  <si>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</si>
  <si>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</si>
  <si>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</si>
  <si>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</si>
  <si>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</si>
  <si>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</si>
  <si>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</si>
  <si>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</si>
  <si>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</si>
  <si>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</si>
  <si>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</si>
  <si>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</si>
  <si>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</si>
  <si>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</si>
  <si>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</si>
  <si>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</si>
  <si>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</si>
  <si>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</si>
  <si>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</si>
  <si>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</si>
  <si>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</si>
  <si>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</si>
  <si>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</si>
  <si>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</si>
  <si>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</si>
  <si>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</si>
  <si>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</si>
  <si>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</si>
  <si>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</si>
  <si>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</si>
  <si>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</si>
  <si>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</si>
  <si>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</si>
  <si>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</si>
  <si>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</si>
  <si>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</si>
  <si>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</si>
  <si>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</si>
  <si>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</si>
  <si>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</si>
  <si>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</si>
  <si>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</si>
  <si>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</si>
  <si>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</si>
  <si>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</si>
  <si>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</si>
  <si>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</si>
  <si>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</si>
  <si>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</si>
  <si>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</si>
  <si>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</si>
  <si>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</si>
  <si>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</si>
  <si>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</si>
  <si>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</si>
  <si>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</si>
  <si>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</si>
  <si>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</si>
  <si>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</si>
  <si>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</si>
  <si>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</si>
  <si>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</si>
  <si>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</si>
  <si>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</si>
  <si>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</si>
  <si>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</si>
  <si>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</si>
  <si>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</si>
  <si>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</si>
  <si>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</si>
  <si>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</si>
  <si>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</si>
  <si>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</si>
  <si>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</si>
  <si>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</si>
  <si>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</si>
  <si>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</si>
  <si>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</si>
  <si>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</si>
  <si>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</si>
  <si>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</si>
  <si>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</si>
  <si>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</si>
  <si>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</si>
  <si>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</si>
  <si>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</si>
  <si>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</si>
  <si>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</si>
  <si>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</si>
  <si>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</si>
  <si>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</si>
  <si>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</si>
  <si>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</si>
  <si>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</si>
  <si>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</si>
  <si>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</si>
  <si>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</si>
  <si>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</si>
  <si>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</si>
  <si>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</si>
  <si>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</si>
  <si>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</si>
  <si>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</si>
  <si>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</si>
  <si>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</si>
  <si>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</si>
  <si>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</si>
  <si>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</si>
  <si>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</si>
  <si>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</si>
  <si>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</si>
  <si>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</si>
  <si>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</si>
  <si>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</si>
  <si>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</si>
  <si>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</si>
  <si>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</si>
  <si>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</si>
  <si>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</si>
  <si>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</si>
  <si>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</si>
  <si>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</si>
  <si>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</si>
  <si>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</si>
  <si>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</si>
  <si>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</si>
  <si>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</si>
  <si>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</si>
  <si>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</si>
  <si>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</si>
  <si>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</si>
  <si>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</si>
  <si>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</si>
  <si>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</si>
  <si>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</si>
  <si>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</si>
  <si>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</si>
  <si>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</si>
  <si>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</si>
  <si>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</si>
  <si>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</si>
  <si>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</si>
  <si>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</si>
  <si>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</si>
  <si>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</si>
  <si>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</si>
  <si>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</si>
  <si>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</si>
  <si>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</si>
  <si>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</si>
  <si>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</si>
  <si>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</si>
  <si>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</si>
  <si>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</si>
  <si>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</si>
  <si>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</si>
  <si>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</si>
  <si>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</si>
  <si>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</si>
  <si>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</si>
  <si>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</si>
  <si>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</si>
  <si>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</si>
  <si>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</si>
  <si>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</si>
  <si>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</si>
  <si>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</si>
  <si>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</si>
  <si>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</si>
  <si>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</si>
  <si>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</si>
  <si>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</si>
  <si>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</si>
  <si>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</si>
  <si>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</si>
  <si>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</si>
  <si>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</si>
  <si>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</si>
  <si>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</si>
  <si>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</si>
  <si>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</si>
  <si>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</si>
  <si>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</si>
  <si>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</si>
  <si>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</si>
  <si>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</si>
  <si>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</si>
  <si>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</si>
  <si>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</si>
  <si>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</si>
  <si>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</si>
  <si>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</si>
  <si>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</si>
  <si>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</si>
  <si>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</si>
  <si>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</si>
  <si>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</si>
  <si>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</si>
  <si>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</si>
  <si>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</si>
  <si>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</si>
  <si>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</si>
  <si>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</si>
  <si>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</si>
  <si>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</si>
  <si>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</si>
  <si>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</si>
  <si>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</si>
  <si>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</si>
  <si>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</si>
  <si>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</si>
  <si>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</si>
  <si>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</si>
  <si>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</si>
  <si>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</si>
  <si>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</si>
  <si>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</si>
  <si>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</si>
  <si>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</si>
  <si>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</si>
  <si>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</si>
  <si>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</si>
  <si>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</si>
  <si>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</si>
  <si>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</si>
  <si>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</si>
  <si>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</si>
  <si>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</si>
  <si>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</si>
  <si>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</si>
  <si>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</si>
  <si>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</si>
  <si>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</si>
  <si>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</si>
  <si>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</si>
  <si>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</si>
  <si>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</si>
  <si>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</si>
  <si>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</si>
  <si>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</si>
  <si>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</si>
  <si>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</si>
  <si>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</si>
  <si>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</si>
  <si>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</si>
  <si>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</si>
  <si>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</si>
  <si>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</si>
  <si>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</si>
  <si>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</si>
  <si>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</si>
  <si>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</si>
  <si>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</si>
  <si>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</si>
  <si>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</si>
  <si>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</si>
  <si>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</si>
  <si>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</si>
  <si>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</si>
  <si>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</si>
  <si>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</si>
  <si>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</si>
  <si>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</si>
  <si>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</si>
  <si>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</si>
  <si>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</si>
  <si>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</si>
  <si>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</si>
  <si>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</si>
  <si>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</si>
  <si>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</si>
  <si>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</si>
  <si>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</si>
  <si>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</si>
  <si>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</si>
  <si>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</si>
  <si>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</si>
  <si>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</si>
  <si>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</si>
  <si>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</si>
  <si>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</si>
  <si>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</si>
  <si>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</si>
  <si>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</si>
  <si>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</si>
  <si>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</si>
  <si>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</si>
  <si>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</si>
  <si>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</si>
  <si>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</si>
  <si>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</si>
  <si>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</si>
  <si>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</si>
  <si>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</si>
  <si>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</si>
  <si>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</si>
  <si>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</si>
  <si>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</si>
  <si>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</si>
  <si>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</si>
  <si>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</si>
  <si>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</si>
  <si>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</si>
  <si>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</si>
  <si>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</si>
  <si>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</si>
  <si>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</si>
  <si>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</si>
  <si>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</si>
  <si>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</si>
  <si>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</si>
  <si>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</si>
  <si>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</si>
  <si>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</si>
  <si>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</si>
  <si>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</si>
  <si>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</si>
  <si>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</si>
  <si>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</si>
  <si>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</si>
  <si>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</si>
  <si>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</si>
  <si>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</si>
  <si>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</si>
  <si>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</si>
  <si>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</si>
  <si>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</si>
  <si>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</si>
  <si>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</si>
  <si>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</si>
  <si>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</si>
  <si>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</si>
  <si>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</si>
  <si>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</si>
  <si>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</si>
  <si>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</si>
  <si>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</si>
  <si>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</si>
  <si>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</si>
  <si>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</si>
  <si>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</si>
  <si>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</si>
  <si>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</si>
  <si>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</si>
  <si>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</si>
  <si>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</si>
  <si>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</si>
  <si>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</si>
  <si>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</si>
  <si>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</si>
  <si>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</si>
  <si>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</si>
  <si>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</si>
  <si>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</si>
  <si>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</si>
  <si>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</si>
  <si>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</si>
  <si>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</si>
  <si>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</si>
  <si>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</si>
  <si>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</si>
  <si>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</si>
  <si>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</si>
  <si>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</si>
  <si>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</si>
  <si>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</si>
  <si>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</si>
  <si>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</si>
  <si>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</si>
  <si>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</si>
  <si>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</si>
  <si>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</si>
  <si>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</si>
  <si>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</si>
  <si>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</si>
  <si>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</si>
  <si>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</si>
  <si>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</si>
  <si>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</si>
  <si>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</si>
  <si>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</si>
  <si>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</si>
  <si>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</si>
  <si>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</si>
  <si>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</si>
  <si>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</si>
  <si>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</si>
  <si>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</si>
  <si>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</si>
  <si>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</si>
  <si>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</si>
  <si>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</si>
  <si>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</si>
  <si>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</si>
  <si>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</si>
  <si>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</si>
  <si>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</si>
  <si>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</si>
  <si>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</si>
  <si>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</si>
  <si>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</si>
  <si>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</si>
  <si>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</si>
  <si>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</si>
  <si>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</si>
  <si>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</si>
  <si>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</si>
  <si>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</si>
  <si>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</si>
  <si>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</si>
  <si>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</si>
  <si>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</si>
  <si>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</si>
  <si>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</si>
  <si>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</si>
  <si>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</si>
  <si>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</si>
  <si>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</si>
  <si>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</si>
  <si>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</si>
  <si>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</si>
  <si>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</si>
  <si>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</si>
  <si>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</si>
  <si>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</si>
  <si>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</si>
  <si>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</si>
  <si>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</si>
  <si>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</si>
  <si>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</si>
  <si>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</si>
  <si>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</si>
  <si>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</si>
  <si>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</si>
  <si>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</si>
  <si>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</si>
  <si>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</si>
  <si>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</si>
  <si>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</si>
  <si>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</si>
  <si>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</si>
  <si>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</si>
  <si>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</si>
  <si>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</si>
  <si>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</si>
  <si>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</si>
  <si>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</si>
  <si>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</si>
  <si>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</si>
  <si>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</si>
  <si>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</si>
  <si>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</si>
  <si>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</si>
  <si>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</si>
  <si>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</si>
  <si>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</si>
  <si>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</si>
  <si>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</si>
  <si>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</si>
  <si>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</si>
  <si>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</si>
  <si>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</si>
  <si>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</si>
  <si>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</si>
  <si>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</si>
  <si>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</si>
  <si>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</si>
  <si>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</si>
  <si>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</si>
  <si>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</si>
  <si>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</si>
  <si>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</si>
  <si>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</si>
  <si>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</si>
  <si>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</si>
  <si>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</si>
  <si>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</si>
  <si>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</si>
  <si>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</si>
  <si>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</si>
  <si>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</si>
  <si>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</si>
  <si>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</si>
  <si>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</si>
  <si>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</si>
  <si>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</si>
  <si>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</si>
  <si>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</si>
  <si>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</si>
  <si>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</si>
  <si>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</si>
  <si>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</si>
  <si>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</si>
  <si>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</si>
  <si>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</si>
  <si>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</si>
  <si>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</si>
  <si>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</si>
  <si>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</si>
  <si>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</si>
  <si>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</si>
  <si>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</si>
  <si>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</si>
  <si>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</si>
  <si>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</si>
  <si>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</si>
  <si>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</si>
  <si>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</si>
  <si>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</si>
  <si>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</si>
  <si>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</si>
  <si>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</si>
  <si>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</si>
  <si>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</si>
  <si>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</si>
  <si>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</si>
  <si>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</si>
  <si>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</si>
  <si>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</si>
  <si>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</si>
  <si>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</si>
  <si>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</si>
  <si>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</si>
  <si>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</si>
  <si>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</si>
  <si>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</si>
  <si>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</si>
  <si>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</si>
  <si>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</si>
  <si>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</si>
  <si>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</si>
  <si>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</si>
  <si>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</si>
  <si>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</si>
  <si>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</si>
  <si>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</si>
  <si>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</si>
  <si>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</si>
  <si>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</si>
  <si>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</si>
  <si>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</si>
  <si>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</si>
  <si>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</si>
  <si>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</si>
  <si>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</si>
  <si>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</si>
  <si>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</si>
  <si>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</si>
  <si>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</si>
  <si>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</si>
  <si>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</si>
  <si>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</si>
  <si>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</si>
  <si>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</si>
  <si>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</si>
  <si>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</si>
  <si>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</si>
  <si>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</si>
  <si>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</si>
  <si>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</si>
  <si>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</si>
  <si>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</si>
  <si>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</si>
  <si>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</si>
  <si>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</si>
  <si>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</si>
  <si>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</si>
  <si>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</si>
  <si>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</si>
  <si>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</si>
  <si>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</si>
  <si>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</si>
  <si>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</si>
  <si>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</si>
  <si>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</si>
  <si>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</si>
  <si>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</si>
  <si>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</si>
  <si>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</si>
  <si>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</si>
  <si>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</si>
  <si>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</si>
  <si>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</si>
  <si>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</si>
  <si>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</si>
  <si>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</si>
  <si>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</si>
  <si>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</si>
  <si>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</si>
  <si>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</si>
  <si>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</si>
  <si>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</si>
  <si>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</si>
  <si>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</si>
  <si>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</si>
  <si>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</si>
  <si>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</si>
  <si>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</si>
  <si>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</si>
  <si>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</si>
  <si>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</si>
  <si>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</si>
  <si>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</si>
  <si>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</si>
  <si>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</si>
  <si>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</si>
  <si>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</si>
  <si>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</si>
  <si>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</si>
  <si>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</si>
  <si>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</si>
  <si>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</si>
  <si>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</si>
  <si>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</si>
  <si>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</si>
  <si>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</si>
  <si>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</si>
  <si>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</si>
  <si>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</si>
  <si>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</si>
  <si>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</si>
  <si>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</si>
  <si>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</si>
  <si>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</si>
  <si>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</si>
  <si>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</si>
  <si>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</si>
  <si>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</si>
  <si>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</si>
  <si>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</si>
  <si>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</si>
  <si>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</si>
  <si>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</si>
  <si>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</si>
  <si>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</si>
  <si>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</si>
  <si>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</si>
  <si>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</si>
  <si>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</si>
  <si>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</si>
  <si>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</si>
  <si>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</si>
  <si>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</si>
  <si>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</si>
  <si>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</si>
  <si>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</si>
  <si>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</si>
  <si>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</si>
  <si>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</si>
  <si>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</si>
  <si>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</si>
  <si>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</si>
  <si>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</si>
  <si>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</si>
  <si>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</si>
  <si>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</si>
  <si>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</si>
  <si>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</si>
  <si>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</si>
  <si>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</si>
  <si>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</si>
  <si>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</si>
  <si>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</si>
  <si>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</si>
  <si>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</si>
  <si>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</si>
  <si>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</si>
  <si>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</si>
  <si>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</si>
  <si>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</si>
  <si>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</si>
  <si>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</si>
  <si>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</si>
  <si>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</si>
  <si>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</si>
  <si>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</si>
  <si>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</si>
  <si>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</si>
  <si>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</si>
  <si>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</si>
  <si>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</si>
  <si>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</si>
  <si>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</si>
  <si>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</si>
  <si>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</si>
  <si>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</si>
  <si>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</si>
  <si>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</si>
  <si>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</si>
  <si>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</si>
  <si>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</si>
  <si>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</si>
  <si>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</si>
  <si>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</si>
  <si>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</si>
  <si>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</si>
  <si>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</si>
  <si>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</si>
  <si>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</si>
  <si>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</si>
  <si>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</si>
  <si>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</si>
  <si>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</si>
  <si>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</si>
  <si>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</si>
  <si>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</si>
  <si>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</si>
  <si>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</si>
  <si>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</si>
  <si>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</si>
  <si>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</si>
  <si>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</si>
  <si>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</si>
  <si>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</si>
  <si>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</si>
  <si>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</si>
  <si>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</si>
  <si>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</si>
  <si>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</si>
  <si>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</si>
  <si>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</si>
  <si>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</si>
  <si>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</si>
  <si>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</si>
  <si>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</si>
  <si>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</si>
  <si>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</si>
  <si>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</si>
  <si>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</si>
  <si>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</si>
  <si>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</si>
  <si>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</si>
  <si>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</si>
  <si>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</si>
  <si>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</si>
  <si>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</si>
  <si>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</si>
  <si>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</si>
  <si>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</si>
  <si>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</si>
  <si>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</si>
  <si>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</si>
  <si>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</si>
  <si>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</si>
  <si>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</si>
  <si>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</si>
  <si>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</si>
  <si>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</si>
  <si>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</si>
  <si>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</si>
  <si>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</si>
  <si>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</si>
  <si>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</si>
  <si>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</si>
  <si>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</si>
  <si>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</si>
  <si>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</si>
  <si>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</si>
  <si>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</si>
  <si>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</si>
  <si>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</si>
  <si>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</si>
  <si>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</si>
  <si>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</si>
  <si>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</si>
  <si>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</si>
  <si>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</si>
  <si>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</si>
  <si>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</si>
  <si>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</si>
  <si>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</si>
  <si>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</si>
  <si>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</si>
  <si>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</si>
  <si>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</si>
  <si>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</si>
  <si>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</si>
  <si>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</si>
  <si>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</si>
  <si>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</si>
  <si>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</si>
  <si>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</si>
  <si>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</si>
  <si>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</si>
  <si>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</si>
  <si>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</si>
  <si>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</si>
  <si>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</si>
  <si>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</si>
  <si>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</si>
  <si>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</si>
  <si>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</si>
  <si>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</si>
  <si>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</si>
  <si>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</si>
  <si>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</si>
  <si>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</si>
  <si>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</si>
  <si>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</si>
  <si>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</si>
  <si>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</si>
  <si>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</si>
  <si>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</si>
  <si>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</si>
  <si>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</si>
  <si>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</si>
  <si>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</si>
  <si>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</si>
  <si>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</si>
  <si>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</si>
  <si>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</si>
  <si>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</si>
  <si>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</si>
  <si>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</si>
  <si>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</si>
  <si>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</si>
  <si>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</si>
  <si>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</si>
  <si>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</si>
  <si>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</si>
  <si>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</si>
  <si>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</si>
  <si>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</si>
  <si>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</si>
  <si>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</si>
  <si>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</si>
  <si>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</si>
  <si>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</si>
  <si>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</si>
  <si>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</si>
  <si>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</si>
  <si>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</si>
  <si>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</si>
  <si>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</si>
  <si>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</si>
  <si>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</si>
  <si>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</si>
  <si>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</si>
  <si>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</si>
  <si>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</si>
  <si>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</si>
  <si>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</si>
  <si>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</si>
  <si>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</si>
  <si>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</si>
  <si>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</si>
  <si>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</si>
  <si>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</si>
  <si>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</si>
  <si>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</si>
  <si>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</si>
  <si>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</si>
  <si>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</si>
  <si>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</si>
  <si>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</si>
  <si>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</si>
  <si>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</si>
  <si>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</si>
  <si>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</si>
  <si>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</si>
  <si>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</si>
  <si>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</si>
  <si>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</si>
  <si>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</si>
  <si>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</si>
  <si>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</si>
  <si>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</si>
  <si>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</si>
  <si>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</si>
  <si>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</si>
  <si>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</si>
  <si>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</si>
  <si>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</si>
  <si>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</si>
  <si>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</si>
  <si>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</si>
  <si>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</si>
  <si>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</si>
  <si>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</si>
  <si>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</si>
  <si>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</si>
  <si>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</si>
  <si>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</si>
  <si>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</si>
  <si>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</si>
  <si>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</si>
  <si>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</si>
  <si>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</si>
  <si>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</si>
  <si>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</si>
  <si>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</si>
  <si>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</si>
  <si>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</si>
  <si>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</si>
  <si>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</si>
  <si>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</si>
  <si>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</si>
  <si>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</si>
  <si>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</si>
  <si>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</si>
  <si>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</si>
  <si>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</si>
  <si>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</si>
  <si>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</si>
  <si>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</si>
  <si>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</si>
  <si>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</si>
  <si>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</si>
  <si>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</si>
  <si>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</si>
  <si>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</si>
  <si>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</si>
  <si>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</si>
  <si>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</si>
  <si>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</si>
  <si>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</si>
  <si>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</si>
  <si>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</si>
  <si>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</si>
  <si>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</si>
  <si>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</si>
  <si>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</si>
  <si>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</si>
  <si>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</si>
  <si>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</si>
  <si>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</si>
  <si>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</si>
  <si>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</si>
  <si>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</si>
  <si>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</si>
  <si>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</si>
  <si>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</si>
  <si>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</si>
  <si>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</si>
  <si>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</si>
  <si>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</si>
  <si>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</si>
  <si>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</si>
  <si>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</si>
  <si>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</si>
  <si>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</si>
  <si>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</si>
  <si>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</si>
  <si>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</si>
  <si>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</si>
  <si>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</si>
  <si>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</si>
  <si>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</si>
  <si>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</si>
  <si>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</si>
  <si>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</si>
  <si>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</si>
  <si>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</si>
  <si>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</si>
  <si>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</si>
  <si>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</si>
  <si>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</si>
  <si>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</si>
  <si>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</si>
  <si>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</si>
  <si>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</si>
  <si>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</si>
  <si>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</si>
  <si>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</si>
  <si>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</si>
  <si>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</si>
  <si>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</si>
  <si>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</si>
  <si>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</si>
  <si>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</si>
  <si>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</si>
  <si>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</si>
  <si>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</si>
  <si>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</si>
  <si>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</si>
  <si>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</si>
  <si>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</si>
  <si>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</si>
  <si>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</si>
  <si>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</si>
  <si>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</si>
  <si>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</si>
  <si>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</si>
  <si>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</si>
  <si>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</si>
  <si>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</si>
  <si>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</si>
  <si>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</si>
  <si>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</si>
  <si>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</si>
  <si>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</si>
  <si>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</si>
  <si>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</si>
  <si>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</si>
  <si>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</si>
  <si>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</si>
  <si>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</si>
  <si>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</si>
  <si>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</si>
  <si>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</si>
  <si>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</si>
  <si>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</si>
  <si>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</si>
  <si>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</si>
  <si>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</si>
  <si>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</si>
  <si>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</si>
  <si>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</si>
  <si>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</si>
  <si>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</si>
  <si>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</si>
  <si>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</si>
  <si>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</si>
  <si>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</si>
  <si>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</si>
  <si>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</si>
  <si>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</si>
  <si>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</si>
  <si>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</si>
  <si>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</si>
  <si>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</si>
  <si>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</si>
  <si>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</si>
  <si>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</si>
  <si>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</si>
  <si>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</si>
  <si>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</si>
  <si>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</si>
  <si>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</si>
  <si>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</si>
  <si>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</si>
  <si>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</si>
  <si>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</si>
  <si>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</si>
  <si>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</si>
  <si>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</si>
  <si>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</si>
  <si>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</si>
  <si>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</si>
  <si>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</si>
  <si>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</si>
  <si>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</si>
  <si>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</si>
  <si>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</si>
  <si>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</si>
  <si>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</si>
  <si>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</si>
  <si>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</si>
  <si>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</si>
  <si>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</si>
  <si>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</si>
  <si>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</si>
  <si>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</si>
  <si>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</si>
  <si>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</si>
  <si>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</si>
  <si>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</si>
  <si>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</si>
  <si>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</si>
  <si>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</si>
  <si>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</si>
  <si>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</si>
  <si>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</si>
  <si>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</si>
  <si>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</si>
  <si>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</si>
  <si>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</si>
  <si>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</si>
  <si>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</si>
  <si>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</si>
  <si>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</si>
  <si>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</si>
  <si>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</si>
  <si>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</si>
  <si>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</si>
  <si>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</si>
  <si>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</si>
  <si>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</si>
  <si>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</si>
  <si>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</si>
  <si>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</si>
  <si>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</si>
  <si>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</si>
  <si>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</si>
  <si>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</si>
  <si>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</si>
  <si>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</si>
  <si>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</si>
  <si>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</si>
  <si>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</si>
  <si>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</si>
  <si>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</si>
  <si>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</si>
  <si>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</si>
  <si>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</si>
  <si>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</si>
  <si>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</si>
  <si>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</si>
  <si>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</si>
  <si>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</si>
  <si>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</si>
  <si>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</si>
  <si>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</si>
  <si>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</si>
  <si>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</si>
  <si>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</si>
  <si>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</si>
  <si>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</si>
  <si>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</si>
  <si>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</si>
  <si>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</si>
  <si>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</si>
  <si>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</si>
  <si>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</si>
  <si>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</si>
  <si>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</si>
  <si>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</si>
  <si>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</si>
  <si>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</si>
  <si>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</si>
  <si>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</si>
  <si>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</si>
  <si>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</si>
  <si>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</si>
  <si>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</si>
  <si>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</si>
  <si>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</si>
  <si>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</si>
  <si>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</si>
  <si>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</si>
  <si>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</si>
  <si>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</si>
  <si>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</si>
  <si>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</si>
  <si>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</si>
  <si>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</si>
  <si>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</si>
  <si>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</si>
  <si>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</si>
  <si>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</si>
  <si>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</si>
  <si>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</si>
  <si>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</si>
  <si>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</si>
  <si>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</si>
  <si>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</si>
  <si>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</si>
  <si>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</si>
  <si>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</si>
  <si>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</si>
  <si>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</si>
  <si>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</si>
  <si>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</si>
  <si>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</si>
  <si>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</si>
  <si>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</si>
  <si>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</si>
  <si>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</si>
  <si>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</si>
  <si>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</si>
  <si>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</si>
  <si>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</si>
  <si>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</si>
  <si>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</si>
  <si>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</si>
  <si>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</si>
  <si>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</si>
  <si>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</si>
  <si>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</si>
  <si>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</si>
  <si>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</si>
  <si>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</si>
  <si>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</si>
  <si>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</si>
  <si>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</si>
  <si>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</si>
  <si>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</si>
  <si>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</si>
  <si>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</si>
  <si>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</si>
  <si>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</si>
  <si>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</si>
  <si>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</si>
  <si>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</si>
  <si>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</si>
  <si>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</si>
  <si>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</si>
  <si>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</si>
  <si>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</si>
  <si>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</si>
  <si>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</si>
  <si>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</si>
  <si>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</si>
  <si>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</si>
  <si>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</si>
  <si>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</si>
  <si>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</si>
  <si>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</si>
  <si>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</si>
  <si>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</si>
  <si>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</si>
  <si>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</si>
  <si>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</si>
  <si>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</si>
  <si>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</si>
  <si>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</si>
  <si>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</si>
  <si>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</si>
  <si>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</si>
  <si>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</si>
  <si>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</si>
  <si>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</si>
  <si>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</si>
  <si>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</si>
  <si>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</si>
  <si>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</si>
  <si>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</si>
  <si>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</si>
  <si>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</si>
  <si>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</si>
  <si>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</si>
  <si>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</si>
  <si>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</si>
  <si>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</si>
  <si>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</si>
  <si>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</si>
  <si>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</si>
  <si>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</si>
  <si>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</si>
  <si>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</si>
  <si>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</si>
  <si>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</si>
  <si>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</si>
  <si>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</si>
  <si>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</si>
  <si>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</si>
  <si>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</si>
  <si>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</si>
  <si>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</si>
  <si>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</si>
  <si>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</si>
  <si>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</si>
  <si>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</si>
  <si>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</si>
  <si>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</si>
  <si>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</si>
  <si>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</si>
  <si>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</si>
  <si>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</si>
  <si>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</si>
  <si>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</si>
  <si>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</si>
  <si>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</si>
  <si>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</si>
  <si>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</si>
  <si>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</si>
  <si>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</si>
  <si>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</si>
  <si>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</si>
  <si>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</si>
  <si>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</si>
  <si>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</si>
  <si>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</si>
  <si>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</si>
  <si>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</si>
  <si>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</si>
  <si>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</si>
  <si>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</si>
  <si>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</si>
  <si>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</si>
  <si>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</si>
  <si>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</si>
  <si>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</si>
  <si>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</si>
  <si>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</si>
  <si>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</si>
  <si>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</si>
  <si>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</si>
  <si>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</si>
  <si>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</si>
  <si>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</si>
  <si>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</si>
  <si>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</si>
  <si>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</si>
  <si>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</si>
  <si>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</si>
  <si>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</si>
  <si>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</si>
  <si>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</si>
  <si>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</si>
  <si>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</si>
  <si>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</si>
  <si>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</si>
  <si>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</si>
  <si>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</si>
  <si>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</si>
  <si>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</si>
  <si>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</si>
  <si>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</si>
  <si>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</si>
  <si>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</si>
  <si>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</si>
  <si>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</si>
  <si>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</si>
  <si>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</si>
  <si>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</si>
  <si>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</si>
  <si>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</si>
  <si>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</si>
  <si>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</si>
  <si>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</si>
  <si>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</si>
  <si>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</si>
  <si>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</si>
  <si>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</si>
  <si>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</si>
  <si>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</si>
  <si>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</si>
  <si>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</si>
  <si>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</si>
  <si>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</si>
  <si>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</si>
  <si>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</si>
  <si>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</si>
  <si>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</si>
  <si>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</si>
  <si>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</si>
  <si>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</si>
  <si>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</si>
  <si>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</si>
  <si>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</si>
  <si>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</si>
  <si>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</si>
  <si>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</si>
  <si>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</si>
  <si>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</si>
  <si>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</si>
  <si>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</si>
  <si>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</si>
  <si>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</si>
  <si>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</si>
  <si>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</si>
  <si>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</si>
  <si>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</si>
  <si>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</si>
  <si>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</si>
  <si>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</si>
  <si>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</si>
  <si>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</si>
  <si>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</si>
  <si>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</si>
  <si>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</si>
  <si>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</si>
  <si>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</si>
  <si>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</si>
  <si>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</si>
  <si>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</si>
  <si>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</si>
  <si>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</si>
  <si>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</si>
  <si>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</si>
  <si>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</si>
  <si>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</si>
  <si>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</si>
  <si>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</si>
  <si>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</si>
  <si>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</si>
  <si>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</si>
  <si>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</si>
  <si>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</si>
  <si>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</si>
  <si>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</si>
  <si>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</si>
  <si>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</si>
  <si>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</si>
  <si>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</si>
  <si>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</si>
  <si>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</si>
  <si>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</si>
  <si>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</si>
  <si>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</si>
  <si>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</si>
  <si>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</si>
  <si>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</si>
  <si>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</si>
  <si>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</si>
  <si>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</si>
  <si>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</si>
  <si>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</si>
  <si>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</si>
  <si>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</si>
  <si>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</si>
  <si>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</si>
  <si>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</si>
  <si>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</si>
  <si>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</si>
  <si>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</si>
  <si>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</si>
  <si>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</si>
  <si>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</si>
  <si>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</si>
  <si>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</si>
  <si>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</si>
  <si>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</si>
  <si>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</si>
  <si>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</si>
  <si>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</si>
  <si>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</si>
  <si>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</si>
  <si>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</si>
  <si>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</si>
  <si>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</si>
  <si>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</si>
  <si>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</si>
  <si>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</si>
  <si>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</si>
  <si>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</si>
  <si>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</si>
  <si>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</si>
  <si>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</si>
  <si>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</si>
  <si>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</si>
  <si>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</si>
  <si>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</si>
  <si>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</si>
  <si>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</si>
  <si>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</si>
  <si>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</si>
  <si>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</si>
  <si>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</si>
  <si>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</si>
  <si>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</si>
  <si>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</si>
  <si>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</si>
  <si>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</si>
  <si>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</si>
  <si>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</si>
  <si>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</si>
  <si>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</si>
  <si>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</si>
  <si>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</si>
  <si>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</si>
  <si>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</si>
  <si>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</si>
  <si>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</si>
  <si>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</si>
  <si>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</si>
  <si>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</si>
  <si>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</si>
  <si>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</si>
  <si>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</si>
  <si>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</si>
  <si>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</si>
  <si>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</si>
  <si>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</si>
  <si>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</si>
  <si>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</si>
  <si>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</si>
  <si>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</si>
  <si>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</si>
  <si>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</si>
  <si>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</si>
  <si>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</si>
  <si>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</si>
  <si>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</si>
  <si>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</si>
  <si>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</si>
  <si>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</si>
  <si>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</si>
  <si>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</si>
  <si>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</si>
  <si>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</si>
  <si>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</si>
  <si>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</si>
  <si>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</si>
  <si>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</si>
  <si>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</si>
  <si>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</si>
  <si>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</si>
  <si>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</si>
  <si>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</si>
  <si>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</si>
  <si>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</si>
  <si>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</si>
  <si>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</si>
  <si>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</si>
  <si>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</si>
  <si>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</si>
  <si>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</si>
  <si>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</si>
  <si>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</si>
  <si>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</si>
  <si>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</si>
  <si>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</si>
  <si>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</si>
  <si>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</si>
  <si>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</si>
  <si>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</si>
  <si>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</si>
  <si>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</si>
  <si>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</si>
  <si>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</si>
  <si>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</si>
  <si>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</si>
  <si>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</si>
  <si>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</si>
  <si>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</si>
  <si>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</si>
  <si>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</si>
  <si>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</si>
  <si>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</si>
  <si>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</si>
  <si>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</si>
  <si>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</si>
  <si>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</si>
  <si>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</si>
  <si>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</si>
  <si>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</si>
  <si>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</si>
  <si>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</si>
  <si>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</si>
  <si>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</si>
  <si>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</si>
  <si>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</si>
  <si>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</si>
  <si>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</si>
  <si>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</si>
  <si>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</si>
  <si>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</si>
  <si>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</si>
  <si>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</si>
  <si>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</si>
  <si>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</si>
  <si>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</si>
  <si>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</si>
  <si>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</si>
  <si>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</si>
  <si>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</si>
  <si>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</si>
  <si>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</si>
  <si>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</si>
  <si>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</si>
  <si>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</si>
  <si>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</si>
  <si>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</si>
  <si>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</si>
  <si>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</si>
  <si>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</si>
  <si>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</si>
  <si>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</si>
  <si>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</si>
  <si>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</si>
  <si>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</si>
  <si>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</si>
  <si>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</si>
  <si>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</si>
  <si>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</si>
  <si>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</si>
  <si>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</si>
  <si>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</si>
  <si>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</si>
  <si>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</si>
  <si>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</si>
  <si>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</si>
  <si>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</si>
  <si>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</si>
  <si>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</si>
  <si>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</si>
  <si>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</si>
  <si>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</si>
  <si>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</si>
  <si>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</si>
  <si>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</si>
  <si>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</si>
  <si>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</si>
  <si>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</si>
  <si>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</si>
  <si>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</si>
  <si>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</si>
  <si>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</si>
  <si>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</si>
  <si>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</si>
  <si>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</si>
  <si>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</si>
  <si>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</si>
  <si>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</si>
  <si>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</si>
  <si>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</si>
  <si>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</si>
  <si>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</si>
  <si>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</si>
  <si>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</si>
  <si>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</si>
  <si>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</si>
  <si>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</si>
  <si>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</si>
  <si>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</si>
  <si>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</si>
  <si>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</si>
  <si>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</si>
  <si>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</si>
  <si>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</si>
  <si>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</si>
  <si>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</si>
  <si>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</si>
  <si>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</si>
  <si>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</si>
  <si>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</si>
  <si>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</si>
  <si>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</si>
  <si>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</si>
  <si>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</si>
  <si>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</si>
  <si>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</si>
  <si>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</si>
  <si>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</si>
  <si>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</si>
  <si>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</si>
  <si>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</si>
  <si>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</si>
  <si>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</si>
  <si>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</si>
  <si>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</si>
  <si>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</si>
  <si>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</si>
  <si>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</si>
  <si>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</si>
  <si>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</si>
  <si>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</si>
  <si>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</si>
  <si>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</si>
  <si>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</si>
  <si>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</si>
  <si>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</si>
  <si>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</si>
  <si>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</si>
  <si>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</si>
  <si>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</si>
  <si>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</si>
  <si>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</si>
  <si>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</si>
  <si>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</si>
  <si>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</si>
  <si>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</si>
  <si>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</si>
  <si>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</si>
  <si>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</si>
  <si>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</si>
  <si>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</si>
  <si>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</si>
  <si>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</si>
  <si>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</si>
  <si>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</si>
  <si>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</si>
  <si>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</si>
  <si>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</si>
  <si>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</si>
  <si>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</si>
  <si>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</si>
  <si>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</si>
  <si>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</si>
  <si>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</si>
  <si>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</si>
  <si>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</si>
  <si>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</si>
  <si>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</si>
  <si>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</si>
  <si>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</si>
  <si>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</si>
  <si>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</si>
  <si>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</si>
  <si>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</si>
  <si>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</si>
  <si>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</si>
  <si>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</si>
  <si>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</si>
  <si>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</si>
  <si>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</si>
  <si>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</si>
  <si>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</si>
  <si>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</si>
  <si>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</si>
  <si>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</si>
  <si>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</si>
  <si>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</si>
  <si>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</si>
  <si>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</si>
  <si>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</si>
  <si>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</si>
  <si>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</si>
  <si>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</si>
  <si>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</si>
  <si>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</si>
  <si>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</si>
  <si>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</si>
  <si>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</si>
  <si>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</si>
  <si>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</si>
  <si>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</si>
  <si>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</si>
  <si>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</si>
  <si>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</si>
  <si>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</si>
  <si>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</si>
  <si>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</si>
  <si>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</si>
  <si>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</si>
  <si>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</si>
  <si>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</si>
  <si>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</si>
  <si>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</si>
  <si>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</si>
  <si>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</si>
  <si>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</si>
  <si>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</si>
  <si>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</si>
  <si>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</si>
  <si>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</si>
  <si>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</si>
  <si>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</si>
  <si>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</si>
  <si>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</si>
  <si>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</si>
  <si>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</si>
  <si>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</si>
  <si>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</si>
  <si>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</si>
  <si>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</si>
  <si>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</si>
  <si>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</si>
  <si>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</si>
  <si>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</si>
  <si>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</si>
  <si>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</si>
  <si>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</si>
  <si>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</si>
  <si>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</si>
  <si>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</si>
  <si>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</si>
  <si>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</si>
  <si>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</si>
  <si>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</si>
  <si>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</si>
  <si>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</si>
  <si>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</si>
  <si>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</si>
  <si>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</si>
  <si>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</si>
  <si>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</si>
  <si>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</si>
  <si>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</si>
  <si>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</si>
  <si>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</si>
  <si>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</si>
  <si>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</si>
  <si>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</si>
  <si>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</si>
  <si>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</si>
  <si>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</si>
  <si>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</si>
  <si>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</si>
  <si>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</si>
  <si>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</si>
  <si>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</si>
  <si>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</si>
  <si>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</si>
  <si>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</si>
  <si>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</si>
  <si>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</si>
  <si>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</si>
  <si>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</si>
  <si>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</si>
  <si>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</si>
  <si>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</si>
  <si>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</si>
  <si>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</si>
  <si>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</si>
  <si>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</si>
  <si>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</si>
  <si>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</si>
  <si>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</si>
  <si>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</si>
  <si>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</si>
  <si>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</si>
  <si>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</si>
  <si>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</si>
  <si>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</si>
  <si>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</si>
  <si>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</si>
  <si>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</si>
  <si>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</si>
  <si>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</si>
  <si>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</si>
  <si>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</si>
  <si>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</si>
  <si>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</si>
  <si>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</si>
  <si>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</si>
  <si>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</si>
  <si>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</si>
  <si>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</si>
  <si>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</si>
  <si>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</si>
  <si>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</si>
  <si>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</si>
  <si>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</si>
  <si>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</si>
  <si>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</si>
  <si>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</si>
  <si>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</si>
  <si>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</si>
  <si>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</si>
  <si>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</si>
  <si>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</si>
  <si>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</si>
  <si>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</si>
  <si>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</si>
  <si>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</si>
  <si>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</si>
  <si>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</si>
  <si>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</si>
  <si>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</si>
  <si>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</si>
  <si>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</si>
  <si>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</si>
  <si>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</si>
  <si>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</si>
  <si>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</si>
  <si>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</si>
  <si>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</si>
  <si>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</si>
  <si>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</si>
  <si>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</si>
  <si>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</si>
  <si>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</si>
  <si>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</si>
  <si>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</si>
  <si>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</si>
  <si>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</si>
  <si>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</si>
  <si>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</si>
  <si>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</si>
  <si>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</si>
  <si>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</si>
  <si>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</si>
  <si>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</si>
  <si>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</si>
  <si>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</si>
  <si>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</si>
  <si>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</si>
  <si>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</si>
  <si>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</si>
  <si>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</si>
  <si>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</si>
  <si>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</si>
  <si>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</si>
  <si>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</si>
  <si>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</si>
  <si>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</si>
  <si>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</si>
  <si>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</si>
  <si>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</si>
  <si>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</si>
  <si>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</si>
  <si>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</si>
  <si>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</si>
  <si>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</si>
  <si>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</si>
  <si>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</si>
  <si>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</si>
  <si>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</si>
  <si>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</si>
  <si>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</si>
  <si>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</si>
  <si>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</si>
  <si>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</si>
  <si>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</si>
  <si>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</si>
  <si>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</si>
  <si>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</si>
  <si>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</si>
  <si>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</si>
  <si>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</si>
  <si>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</si>
  <si>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</si>
  <si>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</si>
  <si>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</si>
  <si>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</si>
  <si>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</si>
  <si>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</si>
  <si>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</si>
  <si>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</si>
  <si>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</si>
  <si>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</si>
  <si>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</si>
  <si>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</si>
  <si>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</si>
  <si>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</si>
  <si>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</si>
  <si>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</si>
  <si>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</si>
  <si>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</si>
  <si>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</si>
  <si>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</si>
  <si>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</si>
  <si>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</si>
  <si>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</si>
  <si>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</si>
  <si>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</si>
  <si>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</si>
  <si>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</si>
  <si>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</si>
  <si>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</si>
  <si>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</si>
  <si>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</si>
  <si>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</si>
  <si>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</si>
  <si>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</si>
  <si>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</si>
  <si>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</si>
  <si>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</si>
  <si>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</si>
  <si>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</si>
  <si>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</si>
  <si>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</si>
  <si>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</si>
  <si>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</si>
  <si>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</si>
  <si>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</si>
  <si>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</si>
  <si>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</si>
  <si>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</si>
  <si>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</si>
  <si>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</si>
  <si>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</si>
  <si>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</si>
  <si>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</si>
  <si>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</si>
  <si>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</si>
  <si>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</si>
  <si>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</si>
  <si>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</si>
  <si>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</si>
  <si>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</si>
  <si>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</si>
  <si>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</si>
  <si>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</si>
  <si>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</si>
  <si>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</si>
  <si>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</si>
  <si>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</si>
  <si>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</si>
  <si>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</si>
  <si>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</si>
  <si>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</si>
  <si>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</si>
  <si>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</si>
  <si>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</si>
  <si>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</si>
  <si>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</si>
  <si>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</si>
  <si>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</si>
  <si>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</si>
  <si>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</si>
  <si>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</si>
  <si>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</si>
  <si>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</si>
  <si>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</si>
  <si>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</si>
  <si>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</si>
  <si>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</si>
  <si>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</si>
  <si>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</si>
  <si>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</si>
  <si>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</si>
  <si>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</si>
  <si>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</si>
  <si>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</si>
  <si>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</si>
  <si>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</si>
  <si>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</si>
  <si>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</si>
  <si>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</si>
  <si>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</si>
  <si>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</si>
  <si>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</si>
  <si>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</si>
  <si>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</si>
  <si>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</si>
  <si>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</si>
  <si>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</si>
  <si>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</si>
  <si>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</si>
  <si>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</si>
  <si>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</si>
  <si>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</si>
  <si>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</si>
  <si>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</si>
  <si>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</si>
  <si>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</si>
  <si>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</si>
  <si>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</si>
  <si>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</si>
  <si>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</si>
  <si>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</si>
  <si>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</si>
  <si>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</si>
  <si>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</si>
  <si>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</si>
  <si>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</si>
  <si>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</si>
  <si>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</si>
  <si>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</si>
  <si>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</si>
  <si>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</si>
  <si>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</si>
  <si>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</si>
  <si>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</si>
  <si>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</si>
  <si>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</si>
  <si>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</si>
  <si>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</si>
  <si>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</si>
  <si>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</si>
  <si>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</si>
  <si>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</si>
  <si>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</si>
  <si>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</si>
  <si>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</si>
  <si>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</si>
  <si>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</si>
  <si>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</si>
  <si>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</si>
  <si>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</si>
  <si>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</si>
  <si>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</si>
  <si>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</si>
  <si>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</si>
  <si>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</si>
  <si>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</si>
  <si>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</si>
  <si>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</si>
  <si>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</si>
  <si>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</si>
  <si>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</si>
  <si>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</si>
  <si>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</si>
  <si>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</si>
  <si>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</si>
  <si>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</si>
  <si>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</si>
  <si>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</si>
  <si>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</si>
  <si>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</si>
  <si>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</si>
  <si>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</si>
  <si>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</si>
  <si>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</si>
  <si>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</si>
  <si>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</si>
  <si>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</si>
  <si>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</si>
  <si>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</si>
  <si>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</si>
  <si>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</si>
  <si>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</si>
  <si>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</si>
  <si>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</si>
  <si>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</si>
  <si>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</si>
  <si>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</si>
  <si>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</si>
  <si>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</si>
  <si>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</si>
  <si>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</si>
  <si>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</si>
  <si>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</si>
  <si>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</si>
  <si>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</si>
  <si>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</si>
  <si>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</si>
  <si>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</si>
  <si>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</si>
  <si>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</si>
  <si>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</si>
  <si>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</si>
  <si>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</si>
  <si>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</si>
  <si>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</si>
  <si>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</si>
  <si>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</si>
  <si>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</si>
  <si>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</si>
  <si>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</si>
  <si>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</si>
  <si>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</si>
  <si>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</si>
  <si>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</si>
  <si>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</si>
  <si>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</si>
  <si>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</si>
  <si>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</si>
  <si>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</si>
  <si>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</si>
  <si>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</si>
  <si>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</si>
  <si>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</si>
  <si>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</si>
  <si>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</si>
  <si>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</si>
  <si>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</si>
  <si>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</si>
  <si>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</si>
  <si>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</si>
  <si>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</si>
  <si>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</si>
  <si>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</si>
  <si>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</si>
  <si>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</si>
  <si>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</si>
  <si>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</si>
  <si>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</si>
  <si>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</si>
  <si>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</si>
  <si>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</si>
  <si>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</si>
  <si>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</si>
  <si>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</si>
  <si>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</si>
  <si>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</si>
  <si>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</si>
  <si>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</si>
  <si>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</si>
  <si>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</si>
  <si>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</si>
  <si>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</si>
  <si>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</si>
  <si>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</si>
  <si>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</si>
  <si>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</si>
  <si>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</si>
  <si>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</si>
  <si>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</si>
  <si>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</si>
  <si>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</si>
  <si>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</si>
  <si>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</si>
  <si>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</si>
  <si>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</si>
  <si>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</si>
  <si>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</si>
  <si>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</si>
  <si>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</si>
  <si>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</si>
  <si>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</si>
  <si>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</si>
  <si>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</si>
  <si>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</si>
  <si>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</si>
  <si>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</si>
  <si>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</si>
  <si>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</si>
  <si>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</si>
  <si>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</si>
  <si>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</si>
  <si>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</si>
  <si>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</si>
  <si>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</si>
  <si>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</si>
  <si>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</si>
  <si>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</si>
  <si>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</si>
  <si>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</si>
  <si>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</si>
  <si>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</si>
  <si>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</si>
  <si>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</si>
  <si>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</si>
  <si>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</si>
  <si>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</si>
  <si>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</si>
  <si>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</si>
  <si>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</si>
  <si>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</si>
  <si>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</si>
  <si>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</si>
  <si>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</si>
  <si>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</si>
  <si>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</si>
  <si>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</si>
  <si>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</si>
  <si>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</si>
  <si>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</si>
  <si>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</si>
  <si>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</si>
  <si>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</si>
  <si>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</si>
  <si>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</si>
  <si>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</si>
  <si>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</si>
  <si>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</si>
  <si>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</si>
  <si>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</si>
  <si>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</si>
  <si>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</si>
  <si>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</si>
  <si>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</si>
  <si>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</si>
  <si>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</si>
  <si>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</si>
  <si>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</si>
  <si>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</si>
  <si>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</si>
  <si>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</si>
  <si>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</si>
  <si>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</si>
  <si>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</si>
  <si>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</si>
  <si>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</si>
  <si>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</si>
  <si>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</si>
  <si>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</si>
  <si>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</si>
  <si>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</si>
  <si>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</si>
  <si>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</si>
  <si>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</si>
  <si>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</si>
  <si>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</si>
  <si>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</si>
  <si>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</si>
  <si>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</si>
  <si>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</si>
  <si>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</si>
  <si>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</si>
  <si>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</si>
  <si>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</si>
  <si>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</si>
  <si>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</si>
  <si>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</si>
  <si>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</si>
  <si>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</si>
  <si>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</si>
  <si>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</si>
  <si>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</si>
  <si>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</si>
  <si>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</si>
  <si>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</si>
  <si>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</si>
  <si>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</si>
  <si>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</si>
  <si>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</si>
  <si>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</si>
  <si>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</si>
  <si>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</si>
  <si>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</si>
  <si>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</si>
  <si>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</si>
  <si>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</si>
  <si>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</si>
  <si>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</si>
  <si>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</si>
  <si>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</si>
  <si>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</si>
  <si>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</si>
  <si>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</si>
  <si>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</si>
  <si>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</si>
  <si>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</si>
  <si>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</si>
  <si>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</si>
  <si>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</si>
  <si>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</si>
  <si>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</si>
  <si>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</si>
  <si>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</si>
  <si>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</si>
  <si>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</si>
  <si>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</si>
  <si>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</si>
  <si>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</si>
  <si>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</si>
  <si>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</si>
  <si>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</si>
  <si>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</si>
  <si>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</si>
  <si>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</si>
  <si>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</si>
  <si>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</si>
  <si>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</si>
  <si>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</si>
  <si>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</si>
  <si>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</si>
  <si>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</si>
  <si>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</si>
  <si>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</si>
  <si>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</si>
  <si>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</si>
  <si>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</si>
  <si>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</si>
  <si>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</si>
  <si>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</si>
  <si>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</si>
  <si>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</si>
  <si>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</si>
  <si>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</si>
  <si>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</si>
  <si>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</si>
  <si>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</si>
  <si>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</si>
  <si>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</si>
  <si>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</si>
  <si>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</si>
  <si>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</si>
  <si>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</si>
  <si>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</si>
  <si>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</si>
  <si>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</si>
  <si>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</si>
  <si>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</si>
  <si>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</si>
  <si>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</si>
  <si>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</si>
  <si>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</si>
  <si>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</si>
  <si>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</si>
  <si>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</si>
  <si>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</si>
  <si>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</si>
  <si>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</si>
  <si>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</si>
  <si>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</si>
  <si>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</si>
  <si>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</si>
  <si>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</si>
  <si>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</si>
  <si>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</si>
  <si>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</si>
  <si>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</si>
  <si>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</si>
  <si>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</si>
  <si>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</si>
  <si>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</si>
  <si>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</si>
  <si>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</si>
  <si>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</si>
  <si>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</si>
  <si>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</si>
  <si>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</si>
  <si>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</si>
  <si>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</si>
  <si>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</si>
  <si>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</si>
  <si>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</si>
  <si>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</si>
  <si>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</si>
  <si>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</si>
  <si>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</si>
  <si>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</si>
  <si>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</si>
  <si>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</si>
  <si>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</si>
  <si>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</si>
  <si>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</si>
  <si>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</si>
  <si>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</si>
  <si>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</si>
  <si>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</si>
  <si>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</si>
  <si>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</si>
  <si>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</si>
  <si>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</si>
  <si>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</si>
  <si>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</si>
  <si>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</si>
  <si>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</si>
  <si>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</si>
  <si>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</si>
  <si>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</si>
  <si>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</si>
  <si>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</si>
  <si>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</si>
  <si>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</si>
  <si>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</si>
  <si>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</si>
  <si>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</si>
  <si>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</si>
  <si>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</si>
  <si>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</si>
  <si>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</si>
  <si>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</si>
  <si>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</si>
  <si>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</si>
  <si>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</si>
  <si>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</si>
  <si>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</si>
  <si>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</si>
  <si>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</si>
  <si>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</si>
  <si>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</si>
  <si>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</si>
  <si>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</si>
  <si>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</si>
  <si>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</si>
  <si>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</si>
  <si>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</si>
  <si>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</si>
  <si>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</si>
  <si>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</si>
  <si>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</si>
  <si>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</si>
  <si>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</si>
  <si>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</si>
  <si>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</si>
  <si>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</si>
  <si>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</si>
  <si>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</si>
  <si>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</si>
  <si>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</si>
  <si>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</si>
  <si>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</si>
  <si>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</si>
  <si>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</si>
  <si>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</si>
  <si>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</si>
  <si>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</si>
  <si>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</si>
  <si>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</si>
  <si>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</si>
  <si>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</si>
  <si>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</si>
  <si>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</si>
  <si>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</si>
  <si>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</si>
  <si>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</si>
  <si>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</si>
  <si>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</si>
  <si>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</si>
  <si>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</si>
  <si>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</si>
  <si>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</si>
  <si>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</si>
  <si>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</si>
  <si>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</si>
  <si>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</si>
  <si>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</si>
  <si>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</si>
  <si>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</si>
  <si>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</si>
  <si>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</si>
  <si>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</si>
  <si>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</si>
  <si>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</si>
  <si>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</si>
  <si>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</si>
  <si>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</si>
  <si>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</si>
  <si>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</si>
  <si>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</si>
  <si>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</si>
  <si>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</si>
  <si>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</si>
  <si>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</si>
  <si>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</si>
  <si>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</si>
  <si>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</si>
  <si>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</si>
  <si>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</si>
  <si>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</si>
  <si>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</si>
  <si>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</si>
  <si>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</si>
  <si>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</si>
  <si>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</si>
  <si>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</si>
  <si>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</si>
  <si>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</si>
  <si>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</si>
  <si>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</si>
  <si>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</si>
  <si>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</si>
  <si>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</si>
  <si>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</si>
  <si>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</si>
  <si>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</si>
  <si>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</si>
  <si>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</si>
  <si>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</si>
  <si>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</si>
  <si>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</si>
  <si>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</si>
  <si>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</si>
  <si>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</si>
  <si>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</si>
  <si>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</si>
  <si>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</si>
  <si>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</si>
  <si>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</si>
  <si>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</si>
  <si>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</si>
  <si>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</si>
  <si>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</si>
  <si>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</si>
  <si>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</si>
  <si>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</si>
  <si>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</si>
  <si>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</si>
  <si>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</si>
  <si>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</si>
  <si>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</si>
  <si>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</si>
  <si>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</si>
  <si>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</si>
  <si>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</si>
  <si>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</si>
  <si>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</si>
  <si>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</si>
  <si>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</si>
  <si>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</si>
  <si>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</si>
  <si>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</si>
  <si>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</si>
  <si>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</si>
  <si>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</si>
  <si>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</si>
  <si>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</si>
  <si>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</si>
  <si>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</si>
  <si>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</si>
  <si>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</si>
  <si>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</si>
  <si>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</si>
  <si>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</si>
  <si>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</si>
  <si>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</si>
  <si>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</si>
  <si>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</si>
  <si>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</si>
  <si>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</si>
  <si>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</si>
  <si>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</si>
  <si>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</si>
  <si>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</si>
  <si>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</si>
  <si>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</si>
  <si>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</si>
  <si>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</si>
  <si>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</si>
  <si>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</si>
  <si>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</si>
  <si>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</si>
  <si>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</si>
  <si>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</si>
  <si>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</si>
  <si>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</si>
  <si>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</si>
  <si>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</si>
  <si>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</si>
  <si>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</si>
  <si>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</si>
  <si>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</si>
  <si>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</si>
  <si>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</si>
  <si>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</si>
  <si>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</si>
  <si>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</si>
  <si>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</si>
  <si>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</si>
  <si>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</si>
  <si>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</si>
  <si>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</si>
  <si>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</si>
  <si>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</si>
  <si>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</si>
  <si>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</si>
  <si>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</si>
  <si>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</si>
  <si>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</si>
  <si>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</si>
  <si>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</si>
  <si>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</si>
  <si>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</si>
  <si>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</si>
  <si>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</si>
  <si>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</si>
  <si>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</si>
  <si>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</si>
  <si>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</si>
  <si>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</si>
  <si>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</si>
  <si>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</si>
  <si>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</si>
  <si>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</si>
  <si>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</si>
  <si>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</si>
  <si>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</si>
  <si>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</si>
  <si>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</si>
  <si>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</si>
  <si>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</si>
  <si>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</si>
  <si>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</si>
  <si>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</si>
  <si>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</si>
  <si>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</si>
  <si>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</si>
  <si>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</si>
  <si>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</si>
  <si>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</si>
  <si>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</si>
  <si>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</si>
  <si>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</si>
  <si>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</si>
  <si>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</si>
  <si>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</si>
  <si>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</si>
  <si>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</si>
  <si>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</si>
  <si>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</si>
  <si>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</si>
  <si>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</si>
  <si>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</si>
  <si>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</si>
  <si>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</si>
  <si>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</si>
  <si>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</si>
  <si>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</si>
  <si>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</si>
  <si>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</si>
  <si>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</si>
  <si>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</si>
  <si>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</si>
  <si>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</si>
  <si>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</si>
  <si>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</si>
  <si>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</si>
  <si>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</si>
  <si>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</si>
  <si>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</si>
  <si>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</si>
  <si>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</si>
  <si>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</si>
  <si>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</si>
  <si>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</si>
  <si>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</si>
  <si>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</si>
  <si>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</si>
  <si>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</si>
  <si>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</si>
  <si>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</si>
  <si>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</si>
  <si>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</si>
  <si>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</si>
  <si>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</si>
  <si>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</si>
  <si>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</si>
  <si>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</si>
  <si>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</si>
  <si>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</si>
  <si>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</si>
  <si>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</si>
  <si>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</si>
  <si>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</si>
  <si>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</si>
  <si>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</si>
  <si>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</si>
  <si>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</si>
  <si>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</si>
  <si>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</si>
  <si>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</si>
  <si>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</si>
  <si>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</si>
  <si>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</si>
  <si>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</si>
  <si>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</si>
  <si>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</si>
  <si>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</si>
  <si>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</si>
  <si>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</si>
  <si>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</si>
  <si>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</si>
  <si>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</si>
  <si>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</si>
  <si>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</si>
  <si>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</si>
  <si>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</si>
  <si>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</si>
  <si>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</si>
  <si>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</si>
  <si>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</si>
  <si>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</si>
  <si>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</si>
  <si>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</si>
  <si>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</si>
  <si>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</si>
  <si>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</si>
  <si>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</si>
  <si>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</si>
  <si>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</si>
  <si>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</si>
  <si>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</si>
  <si>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</si>
  <si>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</si>
  <si>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</si>
  <si>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</si>
  <si>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</si>
  <si>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</si>
  <si>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</si>
  <si>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</si>
  <si>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</si>
  <si>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</si>
  <si>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</si>
  <si>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</si>
  <si>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</si>
  <si>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</si>
  <si>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</si>
  <si>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</si>
  <si>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</si>
  <si>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</si>
  <si>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</si>
  <si>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</si>
  <si>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</si>
  <si>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</si>
  <si>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</si>
  <si>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</si>
  <si>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</si>
  <si>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</si>
  <si>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</si>
  <si>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</si>
  <si>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</si>
  <si>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</si>
  <si>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</si>
  <si>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</si>
  <si>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</si>
  <si>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</si>
  <si>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</si>
  <si>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</si>
  <si>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</si>
  <si>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</si>
  <si>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</si>
  <si>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</si>
  <si>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</si>
  <si>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</si>
  <si>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</si>
  <si>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</si>
  <si>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</si>
  <si>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</si>
  <si>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</si>
  <si>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</si>
  <si>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</si>
  <si>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</si>
  <si>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</si>
  <si>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</si>
  <si>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</si>
  <si>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</si>
  <si>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</si>
  <si>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</si>
  <si>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</si>
  <si>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</si>
  <si>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</si>
  <si>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</si>
  <si>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</si>
  <si>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</si>
  <si>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</si>
  <si>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</si>
  <si>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</si>
  <si>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</si>
  <si>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</si>
  <si>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</si>
  <si>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</si>
  <si>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</si>
  <si>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</si>
  <si>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</si>
  <si>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</si>
  <si>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</si>
  <si>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</si>
  <si>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</si>
  <si>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</si>
  <si>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</si>
  <si>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</si>
  <si>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</si>
  <si>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</si>
  <si>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</si>
  <si>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</si>
  <si>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</si>
  <si>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</si>
  <si>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</si>
  <si>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</si>
  <si>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</si>
  <si>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</si>
  <si>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</si>
  <si>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</si>
  <si>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</si>
  <si>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</si>
  <si>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</si>
  <si>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</si>
  <si>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</si>
  <si>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</si>
  <si>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</si>
  <si>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</si>
  <si>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</si>
  <si>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</si>
  <si>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</si>
  <si>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</si>
  <si>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</si>
  <si>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</si>
  <si>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</si>
  <si>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</si>
  <si>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</si>
  <si>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</si>
  <si>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</si>
  <si>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</si>
  <si>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</si>
  <si>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</si>
  <si>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</si>
  <si>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</si>
  <si>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</si>
  <si>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</si>
  <si>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</si>
  <si>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</si>
  <si>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</si>
  <si>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</si>
  <si>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</si>
  <si>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</si>
  <si>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</si>
  <si>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</si>
  <si>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</si>
  <si>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</si>
  <si>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</si>
  <si>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</si>
  <si>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</si>
  <si>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</si>
  <si>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</si>
  <si>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</si>
  <si>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</si>
  <si>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</si>
  <si>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</si>
  <si>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</si>
  <si>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</si>
  <si>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</si>
  <si>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</si>
  <si>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</si>
  <si>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</si>
  <si>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</si>
  <si>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</si>
  <si>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</si>
  <si>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</si>
  <si>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</si>
  <si>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</si>
  <si>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</si>
  <si>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</si>
  <si>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</si>
  <si>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</si>
  <si>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</si>
  <si>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</si>
  <si>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</si>
  <si>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</si>
  <si>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</si>
  <si>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</si>
  <si>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</si>
  <si>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</si>
  <si>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</si>
  <si>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</si>
  <si>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</si>
  <si>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</si>
  <si>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</si>
  <si>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</si>
  <si>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</si>
  <si>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</si>
  <si>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</si>
  <si>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</si>
  <si>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</si>
  <si>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</si>
  <si>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</si>
  <si>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</si>
  <si>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</si>
  <si>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</si>
  <si>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</si>
  <si>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</si>
  <si>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</si>
  <si>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</si>
  <si>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</si>
  <si>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</si>
  <si>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</si>
  <si>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</si>
  <si>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</si>
  <si>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</si>
  <si>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</si>
  <si>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</si>
  <si>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</si>
  <si>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</si>
  <si>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</si>
  <si>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</si>
  <si>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</si>
  <si>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</si>
  <si>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</si>
  <si>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</si>
  <si>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</si>
  <si>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</si>
  <si>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</si>
  <si>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</si>
  <si>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</si>
  <si>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</si>
  <si>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</si>
  <si>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</si>
  <si>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</si>
  <si>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</si>
  <si>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</si>
  <si>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</si>
  <si>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</si>
  <si>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</si>
  <si>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</si>
  <si>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</si>
  <si>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</si>
  <si>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</si>
  <si>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</si>
  <si>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</si>
  <si>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</si>
  <si>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</si>
  <si>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</si>
  <si>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</si>
  <si>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</si>
  <si>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</si>
  <si>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</si>
  <si>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</si>
  <si>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</si>
  <si>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</si>
  <si>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</si>
  <si>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</si>
  <si>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</si>
  <si>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</si>
  <si>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</si>
  <si>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</si>
  <si>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</si>
  <si>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</si>
  <si>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</si>
  <si>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</si>
  <si>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</si>
  <si>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</si>
  <si>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</si>
  <si>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</si>
  <si>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</si>
  <si>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</si>
  <si>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</si>
  <si>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</si>
  <si>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</si>
  <si>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</si>
  <si>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</si>
  <si>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</si>
  <si>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</si>
  <si>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</si>
  <si>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</si>
  <si>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</si>
  <si>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</si>
  <si>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</si>
  <si>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</si>
  <si>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</si>
  <si>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</si>
  <si>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</si>
  <si>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</si>
  <si>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</si>
  <si>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</si>
  <si>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</si>
  <si>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</si>
  <si>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</si>
  <si>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</si>
  <si>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</si>
  <si>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</si>
  <si>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</si>
  <si>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</si>
  <si>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</si>
  <si>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</si>
  <si>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</si>
  <si>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</si>
  <si>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</si>
  <si>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</si>
  <si>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</si>
  <si>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</si>
  <si>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</si>
  <si>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</si>
  <si>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</si>
  <si>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</si>
  <si>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</si>
  <si>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</si>
  <si>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</si>
  <si>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</si>
  <si>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</si>
  <si>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</si>
  <si>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</si>
  <si>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</si>
  <si>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</si>
  <si>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</si>
  <si>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</si>
  <si>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</si>
  <si>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</si>
  <si>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</si>
  <si>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</si>
  <si>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</si>
  <si>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</si>
  <si>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</si>
  <si>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</si>
  <si>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</si>
  <si>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</si>
  <si>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</si>
  <si>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</si>
  <si>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</si>
  <si>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</si>
  <si>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</si>
  <si>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</si>
  <si>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</si>
  <si>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</si>
  <si>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</si>
  <si>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</si>
  <si>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</si>
  <si>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</si>
  <si>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</si>
  <si>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</si>
  <si>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</si>
  <si>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</si>
  <si>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</si>
  <si>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</si>
  <si>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</si>
  <si>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</si>
  <si>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</si>
  <si>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</si>
  <si>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</si>
  <si>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</si>
  <si>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</si>
  <si>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</si>
  <si>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</si>
  <si>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</si>
  <si>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</si>
  <si>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</si>
  <si>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</si>
  <si>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</si>
  <si>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</si>
  <si>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</si>
  <si>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</si>
  <si>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</si>
  <si>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</si>
  <si>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</si>
  <si>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</si>
  <si>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</si>
  <si>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</si>
  <si>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</si>
  <si>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</si>
  <si>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</si>
  <si>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</si>
  <si>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</si>
  <si>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</si>
  <si>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</si>
  <si>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</si>
  <si>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</si>
  <si>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</si>
  <si>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</si>
  <si>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</si>
  <si>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</si>
  <si>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</si>
  <si>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</si>
  <si>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</si>
  <si>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</si>
  <si>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</si>
  <si>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</si>
  <si>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</si>
  <si>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</si>
  <si>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</si>
  <si>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</si>
  <si>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</si>
  <si>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</si>
  <si>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</si>
  <si>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</si>
  <si>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</si>
  <si>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</si>
  <si>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</si>
  <si>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</si>
  <si>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</si>
  <si>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</si>
  <si>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</si>
  <si>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</si>
  <si>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</si>
  <si>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</si>
  <si>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</si>
  <si>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</si>
  <si>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</si>
  <si>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</si>
  <si>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</si>
  <si>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</si>
  <si>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</si>
  <si>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</si>
  <si>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</si>
  <si>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</si>
  <si>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</si>
  <si>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</si>
  <si>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</si>
  <si>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</si>
  <si>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</si>
  <si>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</si>
  <si>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</si>
  <si>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</si>
  <si>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</si>
  <si>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</si>
  <si>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</si>
  <si>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</si>
  <si>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</si>
  <si>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</si>
  <si>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</si>
  <si>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</si>
  <si>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</si>
  <si>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</si>
  <si>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</si>
  <si>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</si>
  <si>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</si>
  <si>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</si>
  <si>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</si>
  <si>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</si>
  <si>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</si>
  <si>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</si>
  <si>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</si>
  <si>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</si>
  <si>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</si>
  <si>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</si>
  <si>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</si>
  <si>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</si>
  <si>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</si>
  <si>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</si>
  <si>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</si>
  <si>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</si>
  <si>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</si>
  <si>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</si>
  <si>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</si>
  <si>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</si>
  <si>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</si>
  <si>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</si>
  <si>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</si>
  <si>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</si>
  <si>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</si>
  <si>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</si>
  <si>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</si>
  <si>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</si>
  <si>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</si>
  <si>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</si>
  <si>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</si>
  <si>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</si>
  <si>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</si>
  <si>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</si>
  <si>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</si>
  <si>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</si>
  <si>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</si>
  <si>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</si>
  <si>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</si>
  <si>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</si>
  <si>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</si>
  <si>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</si>
  <si>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</si>
  <si>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</si>
  <si>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</si>
  <si>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</si>
  <si>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</si>
  <si>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</si>
  <si>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</si>
  <si>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</si>
  <si>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</si>
  <si>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</si>
  <si>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</si>
  <si>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</si>
  <si>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</si>
  <si>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</si>
  <si>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</si>
  <si>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</si>
  <si>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</si>
  <si>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</si>
  <si>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</si>
  <si>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</si>
  <si>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</si>
  <si>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</si>
  <si>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</si>
  <si>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</si>
  <si>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</si>
  <si>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</si>
  <si>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</si>
  <si>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</si>
  <si>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</si>
  <si>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</si>
  <si>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</si>
  <si>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</si>
  <si>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</si>
  <si>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</si>
  <si>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</si>
  <si>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</si>
  <si>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</si>
  <si>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</si>
  <si>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</si>
  <si>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</si>
  <si>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</si>
  <si>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</si>
  <si>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</si>
  <si>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</si>
  <si>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</si>
  <si>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</si>
  <si>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</si>
  <si>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</si>
  <si>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</si>
  <si>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</si>
  <si>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</si>
  <si>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</si>
  <si>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</si>
  <si>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</si>
  <si>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</si>
  <si>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</si>
  <si>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</si>
  <si>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</si>
  <si>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</si>
  <si>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</si>
  <si>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</si>
  <si>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</si>
  <si>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</si>
  <si>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</si>
  <si>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</si>
  <si>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</si>
  <si>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</si>
  <si>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</si>
  <si>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</si>
  <si>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</si>
  <si>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</si>
  <si>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</si>
  <si>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</si>
  <si>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</si>
  <si>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</si>
  <si>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</si>
  <si>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</si>
  <si>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</si>
  <si>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</si>
  <si>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</si>
  <si>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</si>
  <si>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</si>
  <si>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</si>
  <si>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</si>
  <si>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</si>
  <si>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</si>
  <si>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</si>
  <si>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</si>
  <si>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</si>
  <si>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</si>
  <si>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</si>
  <si>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</si>
  <si>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</si>
  <si>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</si>
  <si>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</si>
  <si>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</si>
  <si>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</si>
  <si>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</si>
  <si>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</si>
  <si>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</si>
  <si>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</si>
  <si>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</si>
  <si>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</si>
  <si>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</si>
  <si>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</si>
  <si>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</si>
  <si>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</si>
  <si>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</si>
  <si>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</si>
  <si>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</si>
  <si>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</si>
  <si>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</si>
  <si>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</si>
  <si>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</si>
  <si>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</si>
  <si>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</si>
  <si>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</si>
  <si>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</si>
  <si>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</si>
  <si>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</si>
  <si>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</si>
  <si>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</si>
  <si>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</si>
  <si>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</si>
  <si>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</si>
  <si>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</si>
  <si>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</si>
  <si>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</si>
  <si>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</si>
  <si>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</si>
  <si>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</si>
  <si>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</si>
  <si>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</si>
  <si>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</si>
  <si>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</si>
  <si>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</si>
  <si>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</si>
  <si>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</si>
  <si>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</si>
  <si>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</si>
  <si>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</si>
  <si>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</si>
  <si>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</si>
  <si>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</si>
  <si>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</si>
  <si>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</si>
  <si>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</si>
  <si>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</si>
  <si>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</si>
  <si>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</si>
  <si>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</si>
  <si>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</si>
  <si>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</si>
  <si>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</si>
  <si>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</si>
  <si>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</si>
  <si>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</si>
  <si>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</si>
  <si>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</si>
  <si>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</si>
  <si>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</si>
  <si>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</si>
  <si>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</si>
  <si>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</si>
  <si>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</si>
  <si>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</si>
  <si>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</si>
  <si>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</si>
  <si>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</si>
  <si>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</si>
  <si>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</si>
  <si>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</si>
  <si>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</si>
  <si>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</si>
  <si>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</si>
  <si>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</si>
  <si>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</si>
  <si>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</si>
  <si>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</si>
  <si>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</si>
  <si>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</si>
  <si>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</si>
  <si>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</si>
  <si>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</si>
  <si>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</si>
  <si>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</si>
  <si>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</si>
  <si>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</si>
  <si>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</si>
  <si>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</si>
  <si>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</si>
  <si>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</si>
  <si>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</si>
  <si>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</si>
  <si>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</si>
  <si>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</si>
  <si>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</si>
  <si>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</si>
  <si>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</si>
  <si>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</si>
  <si>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</si>
  <si>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</si>
  <si>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</si>
  <si>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</si>
  <si>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</si>
  <si>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</si>
  <si>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</si>
  <si>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</si>
  <si>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</si>
  <si>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</si>
  <si>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</si>
  <si>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</si>
  <si>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</si>
  <si>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</si>
  <si>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</si>
  <si>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</si>
  <si>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</si>
  <si>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</si>
  <si>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</si>
  <si>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</si>
  <si>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</si>
  <si>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</si>
  <si>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</si>
  <si>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</si>
  <si>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</si>
  <si>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</si>
  <si>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</si>
  <si>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</si>
  <si>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</si>
  <si>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</si>
  <si>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</si>
  <si>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</si>
  <si>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</si>
  <si>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</si>
  <si>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</si>
  <si>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</si>
  <si>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</si>
  <si>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</si>
  <si>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</si>
  <si>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</si>
  <si>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</si>
  <si>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</si>
  <si>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</si>
  <si>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</si>
  <si>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</si>
  <si>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</si>
  <si>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</si>
  <si>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</si>
  <si>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</si>
  <si>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</si>
  <si>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</si>
  <si>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</si>
  <si>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</si>
  <si>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</si>
  <si>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</si>
  <si>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</si>
  <si>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</si>
  <si>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</si>
  <si>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</si>
  <si>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</si>
  <si>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</si>
  <si>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</si>
  <si>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</si>
  <si>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</si>
  <si>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</si>
  <si>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</si>
  <si>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</si>
  <si>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</si>
  <si>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</si>
  <si>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</si>
  <si>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</si>
  <si>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</si>
  <si>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</si>
  <si>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</si>
  <si>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</si>
  <si>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</si>
  <si>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</si>
  <si>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</si>
  <si>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</si>
  <si>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</si>
  <si>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</si>
  <si>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</si>
  <si>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</si>
  <si>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</si>
  <si>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</si>
  <si>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</si>
  <si>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</si>
  <si>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</si>
  <si>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</si>
  <si>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</si>
  <si>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</si>
  <si>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</si>
  <si>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</si>
  <si>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</si>
  <si>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</si>
  <si>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</si>
  <si>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</si>
  <si>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</si>
  <si>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</si>
  <si>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</si>
  <si>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</si>
  <si>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</si>
  <si>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</si>
  <si>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</si>
  <si>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</si>
  <si>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</si>
  <si>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</si>
  <si>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</si>
  <si>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</si>
  <si>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</si>
  <si>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</si>
  <si>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</si>
  <si>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</si>
  <si>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</si>
  <si>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</si>
  <si>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</si>
  <si>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</si>
  <si>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</si>
  <si>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</si>
  <si>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</si>
  <si>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</si>
  <si>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</si>
  <si>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</si>
  <si>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</si>
  <si>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</si>
  <si>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</si>
  <si>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</si>
  <si>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</si>
  <si>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</si>
  <si>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</si>
  <si>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</si>
  <si>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</si>
  <si>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</si>
  <si>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</si>
  <si>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</si>
  <si>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</si>
  <si>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</si>
  <si>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</si>
  <si>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</si>
  <si>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</si>
  <si>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</si>
  <si>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</si>
  <si>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</si>
  <si>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</si>
  <si>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</si>
  <si>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</si>
  <si>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</si>
  <si>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</si>
  <si>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</si>
  <si>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</si>
  <si>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</si>
  <si>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</si>
  <si>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</si>
  <si>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</si>
  <si>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</si>
  <si>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</si>
  <si>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</si>
  <si>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</si>
  <si>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</si>
  <si>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</si>
  <si>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</si>
  <si>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</si>
  <si>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</si>
  <si>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</si>
  <si>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</si>
  <si>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</si>
  <si>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</si>
  <si>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</si>
  <si>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</si>
  <si>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</si>
  <si>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</si>
  <si>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</si>
  <si>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</si>
  <si>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</si>
  <si>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</si>
  <si>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</si>
  <si>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</si>
  <si>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</si>
  <si>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</si>
  <si>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</si>
  <si>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</si>
  <si>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</si>
  <si>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</si>
  <si>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</si>
  <si>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</si>
  <si>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</si>
  <si>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</si>
  <si>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</si>
  <si>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</si>
  <si>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</si>
  <si>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</si>
  <si>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</si>
  <si>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</si>
  <si>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</si>
  <si>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</si>
  <si>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</si>
  <si>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</si>
  <si>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</si>
  <si>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</si>
  <si>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</si>
  <si>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</si>
  <si>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</si>
  <si>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</si>
  <si>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</si>
  <si>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</si>
  <si>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</si>
  <si>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</si>
  <si>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</si>
  <si>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</si>
  <si>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</si>
  <si>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</si>
  <si>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</si>
  <si>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</si>
  <si>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</si>
  <si>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</si>
  <si>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</si>
  <si>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</si>
  <si>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</si>
  <si>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</si>
  <si>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</si>
  <si>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</si>
  <si>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</si>
  <si>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</si>
  <si>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</si>
  <si>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</si>
  <si>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</si>
  <si>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</si>
  <si>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</si>
  <si>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</si>
  <si>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</si>
  <si>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</si>
  <si>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</si>
  <si>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</si>
  <si>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</si>
  <si>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</si>
  <si>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</si>
  <si>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</si>
  <si>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</si>
  <si>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</si>
  <si>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</si>
  <si>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</si>
  <si>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</si>
  <si>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</si>
  <si>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</si>
  <si>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</si>
  <si>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</si>
  <si>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</si>
  <si>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</si>
  <si>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</si>
  <si>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</si>
  <si>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</si>
  <si>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</si>
  <si>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</si>
  <si>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</si>
  <si>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</si>
  <si>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</si>
  <si>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</si>
  <si>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</si>
  <si>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</si>
  <si>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</si>
  <si>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</si>
  <si>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</si>
  <si>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</si>
  <si>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</si>
  <si>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</si>
  <si>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</si>
  <si>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</si>
  <si>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</si>
  <si>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</si>
  <si>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</si>
  <si>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</si>
  <si>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</si>
  <si>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</si>
  <si>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</si>
  <si>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</si>
  <si>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</si>
  <si>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</si>
  <si>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</si>
  <si>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</si>
  <si>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</si>
  <si>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</si>
  <si>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</si>
  <si>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</si>
  <si>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</si>
  <si>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</si>
  <si>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</si>
  <si>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</si>
  <si>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</si>
  <si>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</si>
  <si>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</si>
  <si>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</si>
  <si>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</si>
  <si>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</si>
  <si>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</si>
  <si>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</si>
  <si>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</si>
  <si>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</si>
  <si>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</si>
  <si>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</si>
  <si>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</si>
  <si>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</si>
  <si>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</si>
  <si>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</si>
  <si>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</si>
  <si>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</si>
  <si>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</si>
  <si>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</si>
  <si>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</si>
  <si>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</si>
  <si>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</si>
  <si>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</si>
  <si>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</si>
  <si>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</si>
  <si>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</si>
  <si>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</si>
  <si>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</si>
  <si>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</si>
  <si>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</si>
  <si>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</si>
  <si>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</si>
  <si>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</si>
  <si>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</si>
  <si>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</si>
  <si>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</si>
  <si>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</si>
  <si>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</si>
  <si>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</si>
  <si>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</si>
  <si>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</si>
  <si>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</si>
  <si>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</si>
  <si>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</si>
  <si>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</si>
  <si>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</si>
  <si>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</si>
  <si>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</si>
  <si>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</si>
  <si>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</si>
  <si>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</si>
  <si>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</si>
  <si>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</si>
  <si>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</si>
  <si>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</si>
  <si>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</si>
  <si>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</si>
  <si>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</si>
  <si>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</si>
  <si>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</si>
  <si>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</si>
  <si>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</si>
  <si>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</si>
  <si>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</si>
  <si>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</si>
  <si>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</si>
  <si>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</si>
  <si>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</si>
  <si>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</si>
  <si>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</si>
  <si>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</si>
  <si>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</si>
  <si>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</si>
  <si>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</si>
  <si>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</si>
  <si>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</si>
  <si>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</si>
  <si>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</si>
  <si>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</si>
  <si>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</si>
  <si>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</si>
  <si>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</si>
  <si>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</si>
  <si>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</si>
  <si>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</si>
  <si>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</si>
  <si>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</si>
  <si>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</si>
  <si>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</si>
  <si>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</si>
  <si>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</si>
  <si>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</si>
  <si>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</si>
  <si>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</si>
  <si>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</si>
  <si>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</si>
  <si>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</si>
  <si>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</si>
  <si>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</si>
  <si>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</si>
  <si>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</si>
  <si>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</si>
  <si>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</si>
  <si>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</si>
  <si>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</si>
  <si>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</si>
  <si>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</si>
  <si>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</si>
  <si>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</si>
  <si>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</si>
  <si>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</si>
  <si>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</si>
  <si>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</si>
  <si>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</si>
  <si>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</si>
  <si>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</si>
  <si>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</si>
  <si>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</si>
  <si>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</si>
  <si>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</si>
  <si>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</si>
  <si>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</si>
  <si>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</si>
  <si>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</si>
  <si>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</si>
  <si>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</si>
  <si>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</si>
  <si>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</si>
  <si>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</si>
  <si>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</si>
  <si>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</si>
  <si>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</si>
  <si>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</si>
  <si>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</si>
  <si>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</si>
  <si>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</si>
  <si>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</si>
  <si>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</si>
  <si>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</si>
  <si>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</si>
  <si>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</si>
  <si>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</si>
  <si>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</si>
  <si>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</si>
  <si>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</si>
  <si>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</si>
  <si>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</si>
  <si>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</si>
  <si>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</si>
  <si>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</si>
  <si>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</si>
  <si>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</si>
  <si>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</si>
  <si>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</si>
  <si>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</si>
  <si>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</si>
  <si>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</si>
  <si>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</si>
  <si>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</si>
  <si>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</si>
  <si>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</si>
  <si>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</si>
  <si>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</si>
  <si>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</si>
  <si>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</si>
  <si>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</si>
  <si>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</si>
  <si>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</si>
  <si>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</si>
  <si>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</si>
  <si>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</si>
  <si>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</si>
  <si>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</si>
  <si>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</si>
  <si>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</si>
  <si>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</si>
  <si>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</si>
  <si>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</si>
  <si>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</si>
  <si>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</si>
  <si>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</si>
  <si>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</si>
  <si>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</si>
  <si>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</si>
  <si>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</si>
  <si>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</si>
  <si>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</si>
  <si>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</si>
  <si>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</si>
  <si>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</si>
  <si>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</si>
  <si>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</si>
  <si>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</si>
  <si>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</si>
  <si>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</si>
  <si>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</si>
  <si>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</si>
  <si>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</si>
  <si>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</si>
  <si>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</si>
  <si>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</si>
  <si>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</si>
  <si>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</si>
  <si>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</si>
  <si>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</si>
  <si>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</si>
  <si>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</si>
  <si>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</si>
  <si>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</si>
  <si>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</si>
  <si>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</si>
  <si>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</si>
  <si>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</si>
  <si>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</si>
  <si>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</si>
  <si>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</si>
  <si>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</si>
  <si>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</si>
  <si>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</si>
  <si>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</si>
  <si>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</si>
  <si>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</si>
  <si>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</si>
  <si>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</si>
  <si>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</si>
  <si>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</si>
  <si>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</si>
  <si>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</si>
  <si>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</si>
  <si>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</si>
  <si>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</si>
  <si>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</si>
  <si>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</si>
  <si>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</si>
  <si>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</si>
  <si>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</si>
  <si>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</si>
  <si>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</si>
  <si>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</si>
  <si>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</si>
  <si>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</si>
  <si>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</si>
  <si>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</si>
  <si>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</si>
  <si>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</si>
  <si>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</si>
  <si>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</si>
  <si>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</si>
  <si>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</si>
  <si>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</si>
  <si>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</si>
  <si>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</si>
  <si>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</si>
  <si>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</si>
  <si>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</si>
  <si>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</si>
  <si>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</si>
  <si>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</si>
  <si>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</si>
  <si>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</si>
  <si>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</si>
  <si>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</si>
  <si>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</si>
  <si>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</si>
  <si>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</si>
  <si>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</si>
  <si>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</si>
  <si>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</si>
  <si>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</si>
  <si>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</si>
  <si>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</si>
  <si>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</si>
  <si>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</si>
  <si>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</si>
  <si>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</si>
  <si>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</si>
  <si>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</si>
  <si>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</si>
  <si>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</si>
  <si>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</si>
  <si>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</si>
  <si>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</si>
  <si>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</si>
  <si>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</si>
  <si>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</si>
  <si>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</si>
  <si>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</si>
  <si>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</si>
  <si>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</si>
  <si>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</si>
  <si>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</si>
  <si>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</si>
  <si>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</si>
  <si>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</si>
  <si>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</si>
  <si>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</si>
  <si>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</si>
  <si>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</si>
  <si>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</si>
  <si>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</si>
  <si>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</si>
  <si>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</si>
  <si>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</si>
  <si>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</si>
  <si>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</si>
  <si>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</si>
  <si>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</si>
  <si>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</si>
  <si>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</si>
  <si>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</si>
  <si>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</si>
  <si>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</si>
  <si>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</si>
  <si>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</si>
  <si>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</si>
  <si>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</si>
  <si>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</si>
  <si>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</si>
  <si>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</si>
  <si>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</si>
  <si>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</si>
  <si>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</si>
  <si>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</si>
  <si>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</si>
  <si>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</si>
  <si>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</si>
  <si>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</si>
  <si>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</si>
  <si>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</si>
  <si>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</si>
  <si>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</si>
  <si>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</si>
  <si>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</si>
  <si>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</si>
  <si>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</si>
  <si>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</si>
  <si>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</si>
  <si>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</si>
  <si>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</si>
  <si>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</si>
  <si>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</si>
  <si>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</si>
  <si>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</si>
  <si>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</si>
  <si>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</si>
  <si>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</si>
  <si>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</si>
  <si>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</si>
  <si>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</si>
  <si>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</si>
  <si>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</si>
  <si>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</si>
  <si>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</si>
  <si>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</si>
  <si>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</si>
  <si>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</si>
  <si>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</si>
  <si>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</si>
  <si>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</si>
  <si>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</si>
  <si>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</si>
  <si>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</si>
  <si>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</si>
  <si>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</si>
  <si>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</si>
  <si>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</si>
  <si>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</si>
  <si>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</si>
  <si>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</si>
  <si>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</si>
  <si>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</si>
  <si>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</si>
  <si>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</si>
  <si>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</si>
  <si>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</si>
  <si>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</si>
  <si>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</si>
  <si>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</si>
  <si>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</si>
  <si>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</si>
  <si>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</si>
  <si>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</si>
  <si>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</si>
  <si>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</si>
  <si>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</si>
  <si>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</si>
  <si>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</si>
  <si>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</si>
  <si>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</si>
  <si>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</si>
  <si>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</si>
  <si>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</si>
  <si>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</si>
  <si>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</si>
  <si>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</si>
  <si>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</si>
  <si>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</si>
  <si>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</si>
  <si>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</si>
  <si>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</si>
  <si>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</si>
  <si>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</si>
  <si>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</si>
  <si>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</si>
  <si>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</si>
  <si>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</si>
  <si>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</si>
  <si>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</si>
  <si>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</si>
  <si>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</si>
  <si>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</si>
  <si>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</si>
  <si>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</si>
  <si>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</si>
  <si>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</si>
  <si>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</si>
  <si>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</si>
  <si>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</si>
  <si>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</si>
  <si>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</si>
  <si>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</si>
  <si>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</si>
  <si>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</si>
  <si>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</si>
  <si>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</si>
  <si>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</si>
  <si>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</si>
  <si>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</si>
  <si>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</si>
  <si>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</si>
  <si>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</si>
  <si>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</si>
  <si>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</si>
  <si>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</si>
  <si>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</si>
  <si>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</si>
  <si>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</si>
  <si>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</si>
  <si>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</si>
  <si>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</si>
  <si>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</si>
  <si>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</si>
  <si>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</si>
  <si>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</si>
  <si>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</si>
  <si>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</si>
  <si>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</si>
  <si>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</si>
  <si>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</si>
  <si>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</si>
  <si>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</si>
  <si>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</si>
  <si>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</si>
  <si>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</si>
  <si>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</si>
  <si>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</si>
  <si>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</si>
  <si>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</si>
  <si>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</si>
  <si>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</si>
  <si>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</si>
  <si>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</si>
  <si>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</si>
  <si>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</si>
  <si>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</si>
  <si>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</si>
  <si>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</si>
  <si>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</si>
  <si>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</si>
  <si>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</si>
  <si>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</si>
  <si>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</si>
  <si>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</si>
  <si>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</si>
  <si>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</si>
  <si>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</si>
  <si>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</si>
  <si>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</si>
  <si>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</si>
  <si>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</si>
  <si>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</si>
  <si>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</si>
  <si>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</si>
  <si>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</si>
  <si>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</si>
  <si>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</si>
  <si>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</si>
  <si>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</si>
  <si>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</si>
  <si>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</si>
  <si>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</si>
  <si>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</si>
  <si>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</si>
  <si>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</si>
  <si>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</si>
  <si>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</si>
  <si>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</si>
  <si>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</si>
  <si>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</si>
  <si>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</si>
  <si>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</si>
  <si>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</si>
  <si>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</si>
  <si>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</si>
  <si>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</si>
  <si>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</si>
  <si>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</si>
  <si>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</si>
  <si>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</si>
  <si>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</si>
  <si>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</si>
  <si>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</si>
  <si>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</si>
  <si>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</si>
  <si>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</si>
  <si>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</si>
  <si>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</si>
  <si>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</si>
  <si>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</si>
  <si>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</si>
  <si>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</si>
  <si>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</si>
  <si>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</si>
  <si>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</si>
  <si>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</si>
  <si>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</si>
  <si>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</si>
  <si>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</si>
  <si>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</si>
  <si>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</si>
  <si>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</si>
  <si>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</si>
  <si>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</si>
  <si>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</si>
  <si>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</si>
  <si>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</si>
  <si>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</si>
  <si>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</si>
  <si>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</si>
  <si>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</si>
  <si>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</si>
  <si>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</si>
  <si>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</si>
  <si>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</si>
  <si>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</si>
  <si>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</si>
  <si>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</si>
  <si>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</si>
  <si>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</si>
  <si>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</si>
  <si>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</si>
  <si>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</si>
  <si>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</si>
  <si>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</si>
  <si>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</si>
  <si>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</si>
  <si>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</si>
  <si>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</si>
  <si>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</si>
  <si>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</si>
  <si>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</si>
  <si>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</si>
  <si>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</si>
  <si>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</si>
  <si>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</si>
  <si>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</si>
  <si>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</si>
  <si>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</si>
  <si>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</si>
  <si>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</si>
  <si>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</si>
  <si>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</si>
  <si>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</si>
  <si>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</si>
  <si>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</si>
  <si>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</si>
  <si>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</si>
  <si>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</si>
  <si>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</si>
  <si>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</si>
  <si>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</si>
  <si>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</si>
  <si>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</si>
  <si>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</si>
  <si>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</si>
  <si>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</si>
  <si>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</si>
  <si>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</si>
  <si>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</si>
  <si>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</si>
  <si>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</si>
  <si>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</si>
  <si>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</si>
  <si>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</si>
  <si>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</si>
  <si>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</si>
  <si>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</si>
  <si>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</si>
  <si>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</si>
  <si>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</si>
  <si>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</si>
  <si>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</si>
  <si>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</si>
  <si>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</si>
  <si>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</si>
  <si>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</si>
  <si>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</si>
  <si>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</si>
  <si>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</si>
  <si>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</si>
  <si>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</si>
  <si>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</si>
  <si>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</si>
  <si>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</si>
  <si>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</si>
  <si>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</si>
  <si>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</si>
  <si>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</si>
  <si>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</si>
  <si>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</si>
  <si>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</si>
  <si>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</si>
  <si>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</si>
  <si>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</si>
  <si>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</si>
  <si>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</si>
  <si>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</si>
  <si>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</si>
  <si>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</si>
  <si>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</si>
  <si>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</si>
  <si>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</si>
  <si>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</si>
  <si>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</si>
  <si>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</si>
  <si>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</si>
  <si>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</si>
  <si>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</si>
  <si>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</si>
  <si>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</si>
  <si>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</si>
  <si>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</si>
  <si>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</si>
  <si>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</si>
  <si>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</si>
  <si>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</si>
  <si>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</si>
  <si>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</si>
  <si>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</si>
  <si>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</si>
  <si>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</si>
  <si>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</si>
  <si>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</si>
  <si>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</si>
  <si>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</si>
  <si>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</si>
  <si>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</si>
  <si>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</si>
  <si>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</si>
  <si>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</si>
  <si>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</si>
  <si>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</si>
  <si>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</si>
  <si>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</si>
  <si>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</si>
  <si>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</si>
  <si>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</si>
  <si>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</si>
  <si>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</si>
  <si>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</si>
  <si>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</si>
  <si>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</si>
  <si>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</si>
  <si>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</si>
  <si>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</si>
  <si>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</si>
  <si>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</si>
  <si>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</si>
  <si>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</si>
  <si>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</si>
  <si>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</si>
  <si>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</si>
  <si>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</si>
  <si>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</si>
  <si>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</si>
  <si>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</si>
  <si>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</si>
  <si>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</si>
  <si>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</si>
  <si>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</si>
  <si>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</si>
  <si>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</si>
  <si>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</si>
  <si>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</si>
  <si>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</si>
  <si>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</si>
  <si>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</si>
  <si>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</si>
  <si>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</si>
  <si>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</si>
  <si>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</si>
  <si>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</si>
  <si>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</si>
  <si>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</si>
  <si>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</si>
  <si>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</si>
  <si>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</si>
  <si>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</si>
  <si>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</si>
  <si>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</si>
  <si>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</si>
  <si>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</si>
  <si>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</si>
  <si>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</si>
  <si>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</si>
  <si>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</si>
  <si>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</si>
  <si>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</si>
  <si>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</si>
  <si>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</si>
  <si>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</si>
  <si>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</si>
  <si>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</si>
  <si>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</si>
  <si>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</si>
  <si>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</si>
  <si>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</si>
  <si>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</si>
  <si>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</si>
  <si>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</si>
  <si>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</si>
  <si>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</si>
  <si>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</si>
  <si>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</si>
  <si>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</si>
  <si>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</si>
  <si>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</si>
  <si>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</si>
  <si>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</si>
  <si>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</si>
  <si>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</si>
  <si>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</si>
  <si>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</si>
  <si>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</si>
  <si>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</si>
  <si>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</si>
  <si>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</si>
  <si>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</si>
  <si>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</si>
  <si>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</si>
  <si>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</si>
  <si>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</si>
  <si>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</si>
  <si>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</si>
  <si>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</si>
  <si>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</si>
  <si>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</si>
  <si>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</si>
  <si>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</si>
  <si>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</si>
  <si>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</si>
  <si>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</si>
  <si>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</si>
  <si>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</si>
  <si>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</si>
  <si>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</si>
  <si>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</si>
  <si>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</si>
  <si>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</si>
  <si>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</si>
  <si>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</si>
  <si>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</si>
  <si>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</si>
  <si>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</si>
  <si>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</si>
  <si>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</si>
  <si>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</si>
  <si>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</si>
  <si>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</si>
  <si>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</si>
  <si>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</si>
  <si>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</si>
  <si>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</si>
  <si>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</si>
  <si>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</si>
  <si>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</si>
  <si>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</si>
  <si>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</si>
  <si>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</si>
  <si>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</si>
  <si>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</si>
  <si>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</si>
  <si>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</si>
  <si>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</si>
  <si>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</si>
  <si>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</si>
  <si>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</si>
  <si>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</si>
  <si>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</si>
  <si>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</si>
  <si>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</si>
  <si>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</si>
  <si>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</si>
  <si>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</si>
  <si>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</si>
  <si>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</si>
  <si>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</si>
  <si>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</si>
  <si>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</si>
  <si>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</si>
  <si>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</si>
  <si>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</si>
  <si>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</si>
  <si>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</si>
  <si>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</si>
  <si>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</si>
  <si>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</si>
  <si>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</si>
  <si>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</si>
  <si>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</si>
  <si>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</si>
  <si>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</si>
  <si>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</si>
  <si>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</si>
  <si>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</si>
  <si>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</si>
  <si>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</si>
  <si>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</si>
  <si>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</si>
  <si>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</si>
  <si>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</si>
  <si>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</si>
  <si>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</si>
  <si>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</si>
  <si>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</si>
  <si>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</si>
  <si>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</si>
  <si>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</si>
  <si>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</si>
  <si>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</si>
  <si>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</si>
  <si>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</si>
  <si>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</si>
  <si>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</si>
  <si>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</si>
  <si>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</si>
  <si>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</si>
  <si>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</si>
  <si>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</si>
  <si>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</si>
  <si>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</si>
  <si>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</si>
  <si>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</si>
  <si>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</si>
  <si>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</si>
  <si>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</si>
  <si>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</si>
  <si>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</si>
  <si>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</si>
  <si>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</si>
  <si>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</si>
  <si>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</si>
  <si>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</si>
  <si>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</si>
  <si>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</si>
  <si>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</si>
  <si>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</si>
  <si>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</si>
  <si>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</si>
  <si>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</si>
  <si>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</si>
  <si>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</si>
  <si>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</si>
  <si>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</si>
  <si>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</si>
  <si>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</si>
  <si>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</si>
  <si>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</si>
  <si>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</si>
  <si>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</si>
  <si>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</si>
  <si>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</si>
  <si>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</si>
  <si>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</si>
  <si>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</si>
  <si>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</si>
  <si>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</si>
  <si>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</si>
  <si>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</si>
  <si>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</si>
  <si>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</si>
  <si>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</si>
  <si>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</si>
  <si>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</si>
  <si>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</si>
  <si>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</si>
  <si>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</si>
  <si>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</si>
  <si>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</si>
  <si>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</si>
  <si>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</si>
  <si>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</si>
  <si>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</si>
  <si>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</si>
  <si>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</si>
  <si>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</si>
  <si>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</si>
  <si>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</si>
  <si>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</si>
  <si>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</si>
  <si>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</si>
  <si>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</si>
  <si>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</si>
  <si>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</si>
  <si>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</si>
  <si>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</si>
  <si>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</si>
  <si>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</si>
  <si>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</si>
  <si>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</si>
  <si>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</si>
  <si>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</si>
  <si>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</si>
  <si>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</si>
  <si>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</si>
  <si>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</si>
  <si>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</si>
  <si>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</si>
  <si>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</si>
  <si>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</si>
  <si>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</si>
  <si>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</si>
  <si>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</si>
  <si>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</si>
  <si>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</si>
  <si>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</si>
  <si>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</si>
  <si>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</si>
  <si>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</si>
  <si>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</si>
  <si>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</si>
  <si>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</si>
  <si>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</si>
  <si>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</si>
  <si>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</si>
  <si>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</si>
  <si>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</si>
  <si>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</si>
  <si>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</si>
  <si>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</si>
  <si>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</si>
  <si>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</si>
  <si>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</si>
  <si>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</si>
  <si>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</si>
  <si>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</si>
  <si>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</si>
  <si>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</si>
  <si>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</si>
  <si>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</si>
  <si>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</si>
  <si>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</si>
  <si>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</si>
  <si>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</si>
  <si>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</si>
  <si>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</si>
  <si>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</si>
  <si>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</si>
  <si>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</si>
  <si>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</si>
  <si>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</si>
  <si>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</si>
  <si>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</si>
  <si>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</si>
  <si>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</si>
  <si>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</si>
  <si>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</si>
  <si>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</si>
  <si>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</si>
  <si>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</si>
  <si>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</si>
  <si>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</si>
  <si>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</si>
  <si>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</si>
  <si>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</si>
  <si>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</si>
  <si>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</si>
  <si>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</si>
  <si>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</si>
  <si>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</si>
  <si>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</si>
  <si>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</si>
  <si>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</si>
  <si>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</si>
  <si>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</si>
  <si>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</si>
  <si>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</si>
  <si>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</si>
  <si>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</si>
  <si>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</si>
  <si>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</si>
  <si>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</si>
  <si>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</si>
  <si>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</si>
  <si>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</si>
  <si>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</si>
  <si>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</si>
  <si>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</si>
  <si>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</si>
  <si>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</si>
  <si>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</si>
  <si>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</si>
  <si>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</si>
  <si>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</si>
  <si>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</si>
  <si>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</si>
  <si>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</si>
  <si>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</si>
  <si>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</si>
  <si>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</si>
  <si>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</si>
  <si>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</si>
  <si>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</si>
  <si>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</si>
  <si>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</si>
  <si>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</si>
  <si>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</si>
  <si>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</si>
  <si>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</si>
  <si>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</si>
  <si>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</si>
  <si>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</si>
  <si>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</si>
  <si>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</si>
  <si>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</si>
  <si>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</si>
  <si>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</si>
  <si>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</si>
  <si>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</si>
  <si>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</si>
  <si>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</si>
  <si>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</si>
  <si>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</si>
  <si>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</si>
  <si>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</si>
  <si>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</si>
  <si>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</si>
  <si>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</si>
  <si>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</si>
  <si>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</si>
  <si>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</si>
  <si>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</si>
  <si>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</si>
  <si>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</si>
  <si>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</si>
  <si>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</si>
  <si>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</si>
  <si>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</si>
  <si>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</si>
  <si>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</si>
  <si>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</si>
  <si>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</si>
  <si>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</si>
  <si>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</si>
  <si>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</si>
  <si>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</si>
  <si>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</si>
  <si>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</si>
  <si>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</si>
  <si>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</si>
  <si>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</si>
  <si>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</si>
  <si>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</si>
  <si>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</si>
  <si>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</si>
  <si>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</si>
  <si>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</si>
  <si>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</si>
  <si>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</si>
  <si>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</si>
  <si>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</si>
  <si>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</si>
  <si>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</si>
  <si>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</si>
  <si>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</si>
  <si>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</si>
  <si>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</si>
  <si>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</si>
  <si>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</si>
  <si>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</si>
  <si>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</si>
  <si>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</si>
  <si>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</si>
  <si>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</si>
  <si>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</si>
  <si>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</si>
  <si>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</si>
  <si>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</si>
  <si>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</si>
  <si>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</si>
  <si>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</si>
  <si>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</si>
  <si>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</si>
  <si>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</si>
  <si>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</si>
  <si>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</si>
  <si>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</si>
  <si>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</si>
  <si>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</si>
  <si>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</si>
  <si>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</si>
  <si>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</si>
  <si>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</si>
  <si>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</si>
  <si>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</si>
  <si>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</si>
  <si>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</si>
  <si>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</si>
  <si>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</si>
  <si>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</si>
  <si>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</si>
  <si>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</si>
  <si>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</si>
  <si>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</si>
  <si>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</si>
  <si>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</si>
  <si>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</si>
  <si>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</si>
  <si>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</si>
  <si>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</si>
  <si>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</si>
  <si>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</si>
  <si>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</si>
  <si>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</si>
  <si>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</si>
  <si>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</si>
  <si>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</si>
  <si>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</si>
  <si>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</si>
  <si>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</si>
  <si>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</si>
  <si>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</si>
  <si>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</si>
  <si>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</si>
  <si>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</si>
  <si>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</si>
  <si>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</si>
  <si>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</si>
  <si>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</si>
  <si>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</si>
  <si>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</si>
  <si>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</si>
  <si>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</si>
  <si>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</si>
  <si>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</si>
  <si>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</si>
  <si>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</si>
  <si>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</si>
  <si>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</si>
  <si>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</si>
  <si>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</si>
  <si>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</si>
  <si>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</si>
  <si>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</si>
  <si>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</si>
  <si>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</si>
  <si>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</si>
  <si>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</si>
  <si>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</si>
  <si>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</si>
  <si>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</si>
  <si>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</si>
  <si>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</si>
  <si>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</si>
  <si>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</si>
  <si>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</si>
  <si>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</si>
  <si>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</si>
  <si>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</si>
  <si>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</si>
  <si>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</si>
  <si>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</si>
  <si>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</si>
  <si>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</si>
  <si>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</si>
  <si>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</si>
  <si>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</si>
  <si>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</si>
  <si>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</si>
  <si>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</si>
  <si>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</si>
  <si>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</si>
  <si>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</si>
  <si>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</si>
  <si>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</si>
  <si>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</si>
  <si>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</si>
  <si>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</si>
  <si>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</si>
  <si>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</si>
  <si>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</si>
  <si>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</si>
  <si>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</si>
  <si>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</si>
  <si>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</si>
  <si>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</si>
  <si>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</si>
  <si>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</si>
  <si>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</si>
  <si>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</si>
  <si>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</si>
  <si>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</si>
  <si>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</si>
  <si>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</si>
  <si>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</si>
  <si>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</si>
  <si>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</si>
  <si>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</si>
  <si>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</si>
  <si>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</si>
  <si>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</si>
  <si>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</si>
  <si>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</si>
  <si>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</si>
  <si>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</si>
  <si>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</si>
  <si>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</si>
  <si>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</si>
  <si>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</si>
  <si>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</si>
  <si>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</si>
  <si>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</si>
  <si>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</si>
  <si>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</si>
  <si>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</si>
  <si>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</si>
  <si>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</si>
  <si>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</si>
  <si>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</si>
  <si>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</si>
  <si>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</si>
  <si>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</si>
  <si>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</si>
  <si>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</si>
  <si>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</si>
  <si>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</si>
  <si>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</si>
  <si>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</si>
  <si>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</si>
  <si>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</si>
  <si>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</si>
  <si>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</si>
  <si>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</si>
  <si>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</si>
  <si>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</si>
  <si>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</si>
  <si>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</si>
  <si>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</si>
  <si>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</si>
  <si>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</si>
  <si>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</si>
  <si>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</si>
  <si>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</si>
  <si>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</si>
  <si>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</si>
  <si>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</si>
  <si>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</si>
  <si>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</si>
  <si>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</si>
  <si>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</si>
  <si>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</si>
  <si>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</si>
  <si>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</si>
  <si>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</si>
  <si>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</si>
  <si>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</si>
  <si>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</si>
  <si>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</si>
  <si>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</si>
  <si>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</si>
  <si>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</si>
  <si>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</si>
  <si>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</si>
  <si>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</si>
  <si>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</si>
  <si>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</si>
  <si>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</si>
  <si>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</si>
  <si>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</si>
  <si>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</si>
  <si>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</si>
  <si>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</si>
  <si>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</si>
  <si>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</si>
  <si>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</si>
  <si>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</si>
  <si>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</si>
  <si>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</si>
  <si>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</si>
  <si>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</si>
  <si>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</si>
  <si>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</si>
  <si>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</si>
  <si>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</si>
  <si>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</si>
  <si>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</si>
  <si>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</si>
  <si>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</si>
  <si>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</si>
  <si>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</si>
  <si>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</si>
  <si>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</si>
  <si>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</si>
  <si>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</si>
  <si>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</si>
  <si>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</si>
  <si>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</si>
  <si>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</si>
  <si>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</si>
  <si>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</si>
  <si>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</si>
  <si>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</si>
  <si>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</si>
  <si>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</si>
  <si>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</si>
  <si>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</si>
  <si>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</si>
  <si>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</si>
  <si>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</si>
  <si>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</si>
  <si>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</si>
  <si>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</si>
  <si>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</si>
  <si>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</si>
  <si>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</si>
  <si>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</si>
  <si>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</si>
  <si>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</si>
  <si>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</si>
  <si>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</si>
  <si>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</si>
  <si>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</si>
  <si>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</si>
  <si>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</si>
  <si>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</si>
  <si>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</si>
  <si>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</si>
  <si>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</si>
  <si>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</si>
  <si>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</si>
  <si>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</si>
  <si>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</si>
  <si>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</si>
  <si>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</si>
  <si>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</si>
  <si>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</si>
  <si>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</si>
  <si>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</si>
  <si>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</si>
  <si>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</si>
  <si>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</si>
  <si>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</si>
  <si>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</si>
  <si>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</si>
  <si>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</si>
  <si>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</si>
  <si>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</si>
  <si>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</si>
  <si>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</si>
  <si>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</si>
  <si>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</si>
  <si>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</si>
  <si>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</si>
  <si>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</si>
  <si>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</si>
  <si>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</si>
  <si>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</si>
  <si>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</si>
  <si>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</si>
  <si>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</si>
  <si>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</si>
  <si>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</si>
  <si>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</si>
  <si>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</si>
  <si>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</si>
  <si>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</si>
  <si>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</si>
  <si>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</si>
  <si>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</si>
  <si>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</si>
  <si>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</si>
  <si>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</si>
  <si>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</si>
  <si>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</si>
  <si>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</si>
  <si>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</si>
  <si>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</si>
  <si>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</si>
  <si>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</si>
  <si>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</si>
  <si>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</si>
  <si>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</si>
  <si>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</si>
  <si>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</si>
  <si>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</si>
  <si>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</si>
  <si>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</si>
  <si>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</si>
  <si>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</si>
  <si>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</si>
  <si>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</si>
  <si>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</si>
  <si>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</si>
  <si>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</si>
  <si>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</si>
  <si>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</si>
  <si>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</si>
  <si>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</si>
  <si>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</si>
  <si>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</si>
  <si>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</si>
  <si>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</si>
  <si>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</si>
  <si>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</si>
  <si>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</si>
  <si>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</si>
  <si>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</si>
  <si>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</si>
  <si>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</si>
  <si>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</si>
  <si>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</si>
  <si>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</si>
  <si>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</si>
  <si>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</si>
  <si>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</si>
  <si>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</si>
  <si>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</si>
  <si>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</si>
  <si>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</si>
  <si>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</si>
  <si>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</si>
  <si>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</si>
  <si>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</si>
  <si>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</si>
  <si>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</si>
  <si>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</si>
  <si>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</si>
  <si>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</si>
  <si>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</si>
  <si>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</si>
  <si>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</si>
  <si>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</si>
  <si>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</si>
  <si>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</si>
  <si>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</si>
  <si>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</si>
  <si>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</si>
  <si>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</si>
  <si>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</si>
  <si>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</si>
  <si>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</si>
  <si>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</si>
  <si>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</si>
  <si>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</si>
  <si>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</si>
  <si>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</si>
  <si>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</si>
  <si>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</si>
  <si>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</si>
  <si>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</si>
  <si>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</si>
  <si>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</si>
  <si>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</si>
  <si>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</si>
  <si>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</si>
  <si>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</si>
  <si>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</si>
  <si>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</si>
  <si>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</si>
  <si>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</si>
  <si>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</si>
  <si>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</si>
  <si>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</si>
  <si>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</si>
  <si>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</si>
  <si>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</si>
  <si>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</si>
  <si>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</si>
  <si>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</si>
  <si>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</si>
  <si>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</si>
  <si>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</si>
  <si>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</si>
  <si>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</si>
  <si>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</si>
  <si>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</si>
  <si>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</si>
  <si>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</si>
  <si>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</si>
  <si>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</si>
  <si>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</si>
  <si>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</si>
  <si>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</si>
  <si>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</si>
  <si>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</si>
  <si>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</si>
  <si>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</si>
  <si>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</si>
  <si>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</si>
  <si>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</si>
  <si>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</si>
  <si>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</si>
  <si>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</si>
  <si>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</si>
  <si>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</si>
  <si>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</si>
  <si>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</si>
  <si>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</si>
  <si>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</si>
  <si>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</si>
  <si>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</si>
  <si>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</si>
  <si>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</si>
  <si>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</si>
  <si>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</si>
  <si>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</si>
  <si>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</si>
  <si>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</si>
  <si>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</si>
  <si>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</si>
  <si>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</si>
  <si>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</si>
  <si>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</si>
  <si>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</si>
  <si>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</si>
  <si>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</si>
  <si>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</si>
  <si>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</si>
  <si>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</si>
  <si>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</si>
  <si>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</si>
  <si>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</si>
  <si>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</si>
  <si>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</si>
  <si>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</si>
  <si>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</si>
  <si>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</si>
  <si>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</si>
  <si>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</si>
  <si>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</si>
  <si>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</si>
  <si>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</si>
  <si>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</si>
  <si>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</si>
  <si>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</si>
  <si>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</si>
  <si>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</si>
  <si>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</si>
  <si>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</si>
  <si>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</si>
  <si>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</si>
  <si>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</si>
  <si>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</si>
  <si>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</si>
  <si>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</si>
  <si>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</si>
  <si>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</si>
  <si>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</si>
  <si>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</si>
  <si>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</si>
  <si>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</si>
  <si>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</si>
  <si>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</si>
  <si>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</si>
  <si>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</si>
  <si>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</si>
  <si>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</si>
  <si>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</si>
  <si>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</si>
  <si>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</si>
  <si>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</si>
  <si>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</si>
  <si>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</si>
  <si>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</si>
  <si>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</si>
  <si>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</si>
  <si>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</si>
  <si>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</si>
  <si>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</si>
  <si>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</si>
  <si>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</si>
  <si>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</si>
  <si>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</si>
  <si>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</si>
  <si>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</si>
  <si>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</si>
  <si>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</si>
  <si>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</si>
  <si>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</si>
  <si>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</si>
  <si>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</si>
  <si>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</si>
  <si>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</si>
  <si>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</si>
  <si>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</si>
  <si>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</si>
  <si>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</si>
  <si>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</si>
  <si>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</si>
  <si>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</si>
  <si>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</si>
  <si>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</si>
  <si>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</si>
  <si>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</si>
  <si>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</si>
  <si>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</si>
  <si>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</si>
  <si>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</si>
  <si>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</si>
  <si>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</si>
  <si>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</si>
  <si>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</si>
  <si>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</si>
  <si>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</si>
  <si>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</si>
  <si>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</si>
  <si>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</si>
  <si>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</si>
  <si>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</si>
  <si>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</si>
  <si>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</si>
  <si>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</si>
  <si>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</si>
  <si>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</si>
  <si>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</si>
  <si>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</si>
  <si>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</si>
  <si>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</si>
  <si>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</si>
  <si>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</si>
  <si>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</si>
  <si>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</si>
  <si>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</si>
  <si>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</si>
  <si>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</si>
  <si>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</si>
  <si>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</si>
  <si>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</si>
  <si>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</si>
  <si>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</si>
  <si>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</si>
  <si>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</si>
  <si>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</si>
  <si>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</si>
  <si>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</si>
  <si>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</si>
  <si>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</si>
  <si>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</si>
  <si>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</si>
  <si>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</si>
  <si>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</si>
  <si>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</si>
  <si>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</si>
  <si>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</si>
  <si>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</si>
  <si>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</si>
  <si>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</si>
  <si>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</si>
  <si>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</si>
  <si>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</si>
  <si>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</si>
  <si>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</si>
  <si>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</si>
  <si>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</si>
  <si>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</si>
  <si>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</si>
  <si>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</si>
  <si>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</si>
  <si>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</si>
  <si>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</si>
  <si>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</si>
  <si>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</si>
  <si>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</si>
  <si>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</si>
  <si>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</si>
  <si>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</si>
  <si>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</si>
  <si>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</si>
  <si>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</si>
  <si>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</si>
  <si>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</si>
  <si>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</si>
  <si>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</si>
  <si>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</si>
  <si>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</si>
  <si>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</si>
  <si>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</si>
  <si>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</si>
  <si>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</si>
  <si>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</si>
  <si>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</si>
  <si>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</si>
  <si>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</si>
  <si>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</si>
  <si>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</si>
  <si>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</si>
  <si>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</si>
  <si>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</si>
  <si>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</si>
  <si>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</si>
  <si>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</si>
  <si>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</si>
  <si>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</si>
  <si>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</si>
  <si>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</si>
  <si>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</si>
  <si>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</si>
  <si>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</si>
  <si>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</si>
  <si>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</si>
  <si>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</si>
  <si>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</si>
  <si>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</si>
  <si>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</si>
  <si>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</si>
  <si>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</si>
  <si>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</si>
  <si>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</si>
  <si>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</si>
  <si>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</si>
  <si>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</si>
  <si>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</si>
  <si>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</si>
  <si>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</si>
  <si>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</si>
  <si>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</si>
  <si>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</si>
  <si>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</si>
  <si>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</si>
  <si>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</si>
  <si>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</si>
  <si>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</si>
  <si>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</si>
  <si>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</si>
  <si>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</si>
  <si>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</si>
  <si>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</si>
  <si>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</si>
  <si>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</si>
  <si>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</si>
  <si>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</si>
  <si>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</si>
  <si>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</si>
  <si>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</si>
  <si>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</si>
  <si>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</si>
  <si>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</si>
  <si>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</si>
  <si>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</si>
  <si>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</si>
  <si>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</si>
  <si>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</si>
  <si>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</si>
  <si>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</si>
  <si>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</si>
  <si>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</si>
  <si>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</si>
  <si>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</si>
  <si>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</si>
  <si>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</si>
  <si>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</si>
  <si>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</si>
  <si>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</si>
  <si>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</si>
  <si>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</si>
  <si>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</si>
  <si>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</si>
  <si>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</si>
  <si>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</si>
  <si>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</si>
  <si>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</si>
  <si>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</si>
  <si>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</si>
  <si>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</si>
  <si>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</si>
  <si>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</si>
  <si>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</si>
  <si>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</si>
  <si>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</si>
  <si>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</si>
  <si>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</si>
  <si>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</si>
  <si>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</si>
  <si>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</si>
  <si>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</si>
  <si>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</si>
  <si>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</si>
  <si>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</si>
  <si>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</si>
  <si>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</si>
  <si>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</si>
  <si>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</si>
  <si>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</si>
  <si>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</si>
  <si>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</si>
  <si>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</si>
  <si>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</si>
  <si>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</si>
  <si>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</si>
  <si>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</si>
  <si>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</si>
  <si>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</si>
  <si>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</si>
  <si>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</si>
  <si>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</si>
  <si>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</si>
  <si>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</si>
  <si>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</si>
  <si>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</si>
  <si>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</si>
  <si>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</si>
  <si>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</si>
  <si>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</si>
  <si>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</si>
  <si>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</si>
  <si>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</si>
  <si>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</si>
  <si>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</si>
  <si>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</si>
  <si>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</si>
  <si>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</si>
  <si>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</si>
  <si>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</si>
  <si>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</si>
  <si>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</si>
  <si>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</si>
  <si>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</si>
  <si>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</si>
  <si>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</si>
  <si>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</si>
  <si>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</si>
  <si>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</si>
  <si>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</si>
  <si>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</si>
  <si>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</si>
  <si>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</si>
  <si>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</si>
  <si>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</si>
  <si>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</si>
  <si>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</si>
  <si>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</si>
  <si>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</si>
  <si>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</si>
  <si>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</si>
  <si>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</si>
  <si>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</si>
  <si>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</si>
  <si>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</si>
  <si>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</si>
  <si>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</si>
  <si>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</si>
  <si>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</si>
  <si>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</si>
  <si>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</si>
  <si>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</si>
  <si>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</si>
  <si>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</si>
  <si>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</si>
  <si>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</si>
  <si>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</si>
  <si>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</si>
  <si>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</si>
  <si>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</si>
  <si>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</si>
  <si>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</si>
  <si>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</si>
  <si>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</si>
  <si>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</si>
  <si>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</si>
  <si>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</si>
  <si>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</si>
  <si>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</si>
  <si>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</si>
  <si>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</si>
  <si>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</si>
  <si>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</si>
  <si>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</si>
  <si>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</si>
  <si>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</si>
  <si>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</si>
  <si>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</si>
  <si>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</si>
  <si>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</si>
  <si>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</si>
  <si>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</si>
  <si>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</si>
  <si>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</si>
  <si>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</si>
  <si>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</si>
  <si>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</si>
  <si>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</si>
  <si>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</si>
  <si>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</si>
  <si>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</si>
  <si>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</si>
  <si>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</si>
  <si>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</si>
  <si>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</si>
  <si>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</si>
  <si>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</si>
  <si>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</si>
  <si>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</si>
  <si>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</si>
  <si>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</si>
  <si>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</si>
  <si>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</si>
  <si>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</si>
  <si>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</si>
  <si>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</si>
  <si>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</si>
  <si>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</si>
  <si>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</si>
  <si>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</si>
  <si>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</si>
  <si>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</si>
  <si>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</si>
  <si>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</si>
  <si>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</si>
  <si>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</si>
  <si>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</si>
  <si>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</si>
  <si>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</si>
  <si>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</si>
  <si>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</si>
  <si>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</si>
  <si>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</si>
  <si>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</si>
  <si>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</si>
  <si>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</si>
  <si>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</si>
  <si>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</si>
  <si>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</si>
  <si>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</si>
  <si>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</si>
  <si>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</si>
  <si>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</si>
  <si>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</si>
  <si>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</si>
  <si>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</si>
  <si>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</si>
  <si>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</si>
  <si>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</si>
  <si>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</si>
  <si>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</si>
  <si>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</si>
  <si>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</si>
  <si>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</si>
  <si>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</si>
  <si>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</si>
  <si>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</si>
  <si>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</si>
  <si>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</si>
  <si>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</si>
  <si>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</si>
  <si>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</si>
  <si>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</si>
  <si>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</si>
  <si>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</si>
  <si>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</si>
  <si>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</si>
  <si>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</si>
  <si>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</si>
  <si>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</si>
  <si>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</si>
  <si>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</si>
  <si>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</si>
  <si>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</si>
  <si>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</si>
  <si>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</si>
  <si>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</si>
  <si>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</si>
  <si>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</si>
  <si>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</si>
  <si>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</si>
  <si>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</si>
  <si>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</si>
  <si>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</si>
  <si>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</si>
  <si>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</si>
  <si>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</si>
  <si>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</si>
  <si>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</si>
  <si>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</si>
  <si>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</si>
  <si>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</si>
  <si>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</si>
  <si>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</si>
  <si>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</si>
  <si>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</si>
  <si>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</si>
  <si>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</si>
  <si>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</si>
  <si>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</si>
  <si>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</si>
  <si>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</si>
  <si>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</si>
  <si>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</si>
  <si>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</si>
  <si>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</si>
  <si>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</si>
  <si>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</si>
  <si>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</si>
  <si>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</si>
  <si>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</si>
  <si>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</si>
  <si>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</si>
  <si>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</si>
  <si>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</si>
  <si>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</si>
  <si>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</si>
  <si>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</si>
  <si>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</si>
  <si>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</si>
  <si>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</si>
  <si>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</si>
  <si>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</si>
  <si>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</si>
  <si>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</si>
  <si>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</si>
  <si>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</si>
  <si>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</si>
  <si>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</si>
  <si>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</si>
  <si>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</si>
  <si>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</si>
  <si>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</si>
  <si>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</si>
  <si>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</si>
  <si>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</si>
  <si>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</si>
  <si>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</si>
  <si>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</si>
  <si>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</si>
  <si>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</si>
  <si>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</si>
  <si>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</si>
  <si>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</si>
  <si>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</si>
  <si>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</si>
  <si>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</si>
  <si>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</si>
  <si>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</si>
  <si>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</si>
  <si>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</si>
  <si>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</si>
  <si>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</si>
  <si>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</si>
  <si>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</si>
  <si>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</si>
  <si>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</si>
  <si>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</si>
  <si>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</si>
  <si>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</si>
  <si>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</si>
  <si>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</si>
  <si>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</si>
  <si>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</si>
  <si>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</si>
  <si>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</si>
  <si>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</si>
  <si>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</si>
  <si>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</si>
  <si>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</si>
  <si>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</si>
  <si>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</si>
  <si>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</si>
  <si>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</si>
  <si>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</si>
  <si>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</si>
  <si>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</si>
  <si>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</si>
  <si>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</si>
  <si>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</si>
  <si>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</si>
  <si>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</si>
  <si>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</si>
  <si>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</si>
  <si>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</si>
  <si>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</si>
  <si>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</si>
  <si>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</si>
  <si>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</si>
  <si>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</si>
  <si>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</si>
  <si>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</si>
  <si>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</si>
  <si>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</si>
  <si>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</si>
  <si>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</si>
  <si>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</si>
  <si>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</si>
  <si>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</si>
  <si>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</si>
  <si>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</si>
  <si>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</si>
  <si>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</si>
  <si>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</si>
  <si>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</si>
  <si>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</si>
  <si>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</si>
  <si>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</si>
  <si>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</si>
  <si>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</si>
  <si>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</si>
  <si>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</si>
  <si>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</si>
  <si>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</si>
  <si>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</si>
  <si>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</si>
  <si>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</si>
  <si>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</si>
  <si>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</si>
  <si>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</si>
  <si>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</si>
  <si>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</si>
  <si>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</si>
  <si>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</si>
  <si>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</si>
  <si>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</si>
  <si>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</si>
  <si>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</si>
  <si>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</si>
  <si>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</si>
  <si>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</si>
  <si>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</si>
  <si>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</si>
  <si>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</si>
  <si>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</si>
  <si>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</si>
  <si>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</si>
  <si>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</si>
  <si>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</si>
  <si>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</si>
  <si>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</si>
  <si>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</si>
  <si>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</si>
  <si>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</si>
  <si>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</si>
  <si>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</si>
  <si>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</si>
  <si>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</si>
  <si>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</si>
  <si>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</si>
  <si>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</si>
  <si>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</si>
  <si>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</si>
  <si>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</si>
  <si>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</si>
  <si>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</si>
  <si>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</si>
  <si>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</si>
  <si>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</si>
  <si>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</si>
  <si>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</si>
  <si>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</si>
  <si>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</si>
  <si>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</si>
  <si>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</si>
  <si>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</si>
  <si>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</si>
  <si>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</si>
  <si>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</si>
  <si>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</si>
  <si>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</si>
  <si>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</si>
  <si>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</si>
  <si>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</si>
  <si>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</si>
  <si>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</si>
  <si>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</si>
  <si>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</si>
  <si>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</si>
  <si>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</si>
  <si>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</si>
  <si>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</si>
  <si>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</si>
  <si>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</si>
  <si>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</si>
  <si>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</si>
  <si>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</si>
  <si>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</si>
  <si>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</si>
  <si>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</si>
  <si>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</si>
  <si>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</si>
  <si>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</si>
  <si>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</si>
  <si>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</si>
  <si>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</si>
  <si>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</si>
  <si>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</si>
  <si>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</si>
  <si>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</si>
  <si>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</si>
  <si>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</si>
  <si>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</si>
  <si>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</si>
  <si>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</si>
  <si>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</si>
  <si>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</si>
  <si>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</si>
  <si>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</si>
  <si>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</si>
  <si>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</si>
  <si>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</si>
  <si>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</si>
  <si>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</si>
  <si>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</si>
  <si>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</si>
  <si>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</si>
  <si>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</si>
  <si>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</si>
  <si>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</si>
  <si>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</si>
  <si>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</si>
  <si>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</si>
  <si>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</si>
  <si>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</si>
  <si>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</si>
  <si>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</si>
  <si>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</si>
  <si>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</si>
  <si>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</si>
  <si>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</si>
  <si>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</si>
  <si>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</si>
  <si>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</si>
  <si>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</si>
  <si>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</si>
  <si>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</si>
  <si>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</si>
  <si>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</si>
  <si>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</si>
  <si>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</si>
  <si>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</si>
  <si>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</si>
  <si>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</si>
  <si>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</si>
  <si>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</si>
  <si>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</si>
  <si>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</si>
  <si>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</si>
  <si>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</si>
  <si>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</si>
  <si>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</si>
  <si>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</si>
  <si>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</si>
  <si>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</si>
  <si>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</si>
  <si>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</si>
  <si>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</si>
  <si>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</si>
  <si>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</si>
  <si>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</si>
  <si>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</si>
  <si>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</si>
  <si>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</si>
  <si>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</si>
  <si>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</si>
  <si>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</si>
  <si>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</si>
  <si>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</si>
  <si>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</si>
  <si>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</si>
  <si>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</si>
  <si>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</si>
  <si>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</si>
  <si>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</si>
  <si>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</si>
  <si>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</si>
  <si>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</si>
  <si>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</si>
  <si>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</si>
  <si>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</si>
  <si>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</si>
  <si>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</si>
  <si>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</si>
  <si>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</si>
  <si>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</si>
  <si>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</si>
  <si>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</si>
  <si>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</si>
  <si>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</si>
  <si>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</si>
  <si>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</si>
  <si>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</si>
  <si>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</si>
  <si>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</si>
  <si>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</si>
  <si>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</si>
  <si>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</si>
  <si>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</si>
  <si>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</si>
  <si>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</si>
  <si>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</si>
  <si>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</si>
  <si>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</si>
  <si>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</si>
  <si>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</si>
  <si>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</si>
  <si>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</si>
  <si>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</si>
  <si>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</si>
  <si>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</si>
  <si>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</si>
  <si>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</si>
  <si>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</si>
  <si>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</si>
  <si>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</si>
  <si>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</si>
  <si>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</si>
  <si>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</si>
  <si>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</si>
  <si>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</si>
  <si>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</si>
  <si>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</si>
  <si>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</si>
  <si>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</si>
  <si>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</si>
  <si>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</si>
  <si>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</si>
  <si>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</si>
  <si>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</si>
  <si>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</si>
  <si>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</si>
  <si>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</si>
  <si>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</si>
  <si>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</si>
  <si>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</si>
  <si>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</si>
  <si>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</si>
  <si>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</si>
  <si>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</si>
  <si>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</si>
  <si>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</si>
  <si>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</si>
  <si>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</si>
  <si>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</si>
  <si>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</si>
  <si>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</si>
  <si>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</si>
  <si>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</si>
  <si>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</si>
  <si>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</si>
  <si>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</si>
  <si>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</si>
  <si>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</si>
  <si>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</si>
  <si>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</si>
  <si>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</si>
  <si>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</si>
  <si>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</si>
  <si>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</si>
  <si>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</si>
  <si>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</si>
  <si>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</si>
  <si>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</si>
  <si>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</si>
  <si>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</si>
  <si>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</si>
  <si>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</si>
  <si>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</si>
  <si>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</si>
  <si>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</si>
  <si>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</si>
  <si>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</si>
  <si>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</si>
  <si>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</si>
  <si>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</si>
  <si>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</si>
  <si>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</si>
  <si>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</si>
  <si>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</si>
  <si>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</si>
  <si>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</si>
  <si>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</si>
  <si>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</si>
  <si>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</si>
  <si>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</si>
  <si>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</si>
  <si>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</si>
  <si>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</si>
  <si>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</si>
  <si>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</si>
  <si>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</si>
  <si>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</si>
  <si>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</si>
  <si>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</si>
  <si>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</si>
  <si>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</si>
  <si>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</si>
  <si>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</si>
  <si>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</si>
  <si>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</si>
  <si>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</si>
  <si>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</si>
  <si>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</si>
  <si>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</si>
  <si>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</si>
  <si>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</si>
  <si>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</si>
  <si>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</si>
  <si>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</si>
  <si>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</si>
  <si>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</si>
  <si>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</si>
  <si>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</si>
  <si>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</si>
  <si>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</si>
  <si>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</si>
  <si>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</si>
  <si>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</si>
  <si>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</si>
  <si>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</si>
  <si>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</si>
  <si>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</si>
  <si>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</si>
  <si>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</si>
  <si>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</si>
  <si>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</si>
  <si>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</si>
  <si>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</si>
  <si>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</si>
  <si>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</si>
  <si>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</si>
  <si>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</si>
  <si>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</si>
  <si>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</si>
  <si>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</si>
  <si>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</si>
  <si>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</si>
  <si>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</si>
  <si>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</si>
  <si>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</si>
  <si>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</si>
  <si>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</si>
  <si>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</si>
  <si>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</si>
  <si>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</si>
  <si>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</si>
  <si>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</si>
  <si>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</si>
  <si>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</si>
  <si>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</si>
  <si>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</si>
  <si>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</si>
  <si>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</si>
  <si>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</si>
  <si>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</si>
  <si>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</si>
  <si>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</si>
  <si>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</si>
  <si>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</si>
  <si>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</si>
  <si>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</si>
  <si>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</si>
  <si>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</si>
  <si>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</si>
  <si>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</si>
  <si>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</si>
  <si>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</si>
  <si>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</si>
  <si>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</si>
  <si>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</si>
  <si>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</si>
  <si>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</si>
  <si>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</si>
  <si>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</si>
  <si>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</si>
  <si>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</si>
  <si>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</si>
  <si>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</si>
  <si>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</si>
  <si>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</si>
  <si>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</si>
  <si>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</si>
  <si>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</si>
  <si>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</si>
  <si>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</si>
  <si>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</si>
  <si>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</si>
  <si>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</si>
  <si>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</si>
  <si>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</si>
  <si>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</si>
  <si>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</si>
  <si>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</si>
  <si>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</si>
  <si>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</si>
  <si>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</si>
  <si>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</si>
  <si>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</si>
  <si>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</si>
  <si>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</si>
  <si>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</si>
  <si>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</si>
  <si>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</si>
  <si>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</si>
  <si>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</si>
  <si>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</si>
  <si>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</si>
  <si>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</si>
  <si>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</si>
  <si>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</si>
  <si>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</si>
  <si>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</si>
  <si>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</si>
  <si>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</si>
  <si>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</si>
  <si>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</si>
  <si>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</si>
  <si>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</si>
  <si>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</si>
  <si>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</si>
  <si>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</si>
  <si>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</si>
  <si>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</si>
  <si>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</si>
  <si>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</si>
  <si>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</si>
  <si>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</si>
  <si>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</si>
  <si>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</si>
  <si>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</si>
  <si>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</si>
  <si>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</si>
  <si>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</si>
  <si>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</si>
  <si>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</si>
  <si>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</si>
  <si>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</si>
  <si>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</si>
  <si>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</si>
  <si>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</si>
  <si>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</si>
  <si>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</si>
  <si>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</si>
  <si>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</si>
  <si>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</si>
  <si>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</si>
  <si>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</si>
  <si>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</si>
  <si>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</si>
  <si>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</si>
  <si>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</si>
  <si>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</si>
  <si>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</si>
  <si>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</si>
  <si>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</si>
  <si>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</si>
  <si>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</si>
  <si>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</si>
  <si>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</si>
  <si>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</si>
  <si>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</si>
  <si>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</si>
  <si>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</si>
  <si>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</si>
  <si>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</si>
  <si>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</si>
  <si>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</si>
  <si>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</si>
  <si>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</si>
  <si>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</si>
  <si>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</si>
  <si>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</si>
  <si>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</si>
  <si>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</si>
  <si>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</si>
  <si>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</si>
  <si>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</si>
  <si>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</si>
  <si>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</si>
  <si>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</si>
  <si>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</si>
  <si>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</si>
  <si>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</si>
  <si>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</si>
  <si>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</si>
  <si>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</si>
  <si>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</si>
  <si>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</si>
  <si>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</si>
  <si>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</si>
  <si>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</si>
  <si>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</si>
  <si>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</si>
  <si>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</si>
  <si>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</si>
  <si>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</si>
  <si>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</si>
  <si>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</si>
  <si>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</si>
  <si>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</si>
  <si>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</si>
  <si>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</si>
  <si>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</si>
  <si>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</si>
  <si>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</si>
  <si>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</si>
  <si>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</si>
  <si>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</si>
  <si>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</si>
  <si>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</si>
  <si>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</si>
  <si>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</si>
  <si>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</si>
  <si>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</si>
  <si>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</si>
  <si>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</si>
  <si>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</si>
  <si>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</si>
  <si>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</si>
  <si>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</si>
  <si>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</si>
  <si>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</si>
  <si>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</si>
  <si>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</si>
  <si>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</si>
  <si>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</si>
  <si>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</si>
  <si>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</si>
  <si>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</si>
  <si>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</si>
  <si>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</si>
  <si>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</si>
  <si>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</si>
  <si>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</si>
  <si>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</si>
  <si>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</si>
  <si>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</si>
  <si>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</si>
  <si>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</si>
  <si>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</si>
  <si>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</si>
  <si>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</si>
  <si>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</si>
  <si>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</si>
  <si>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</si>
  <si>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</si>
  <si>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</si>
  <si>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</si>
  <si>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</si>
  <si>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</si>
  <si>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</si>
  <si>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</si>
  <si>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</si>
  <si>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</si>
  <si>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</si>
  <si>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</si>
  <si>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</si>
  <si>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</si>
  <si>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</si>
  <si>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</si>
  <si>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</si>
  <si>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</si>
  <si>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</si>
  <si>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</si>
  <si>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</si>
  <si>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</si>
  <si>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</si>
  <si>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</si>
  <si>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</si>
  <si>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</si>
  <si>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</si>
  <si>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</si>
  <si>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</si>
  <si>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</si>
  <si>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</si>
  <si>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</si>
  <si>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</si>
  <si>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</si>
  <si>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</si>
  <si>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</si>
  <si>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</si>
  <si>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</si>
  <si>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</si>
  <si>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</si>
  <si>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</si>
  <si>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</si>
  <si>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</si>
  <si>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</si>
  <si>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</si>
  <si>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</si>
  <si>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</si>
  <si>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</si>
  <si>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</si>
  <si>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</si>
  <si>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</si>
  <si>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</si>
  <si>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</si>
  <si>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</si>
  <si>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</si>
  <si>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</si>
  <si>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</si>
  <si>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</si>
  <si>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</si>
  <si>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</si>
  <si>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</si>
  <si>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</si>
  <si>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</si>
  <si>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</si>
  <si>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</si>
  <si>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</si>
  <si>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</si>
  <si>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</si>
  <si>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</si>
  <si>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</si>
  <si>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</si>
  <si>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</si>
  <si>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</si>
  <si>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</si>
  <si>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</si>
  <si>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</si>
  <si>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</si>
  <si>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</si>
  <si>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</si>
  <si>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</si>
  <si>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</si>
  <si>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</si>
  <si>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</si>
  <si>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</si>
  <si>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</si>
  <si>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</si>
  <si>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</si>
  <si>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</si>
  <si>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</si>
  <si>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</si>
  <si>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</si>
  <si>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</si>
  <si>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</si>
  <si>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</si>
  <si>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</si>
  <si>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</si>
  <si>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</si>
  <si>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</si>
  <si>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</si>
  <si>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</si>
  <si>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</si>
  <si>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</si>
  <si>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</si>
  <si>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</si>
  <si>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</si>
  <si>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</si>
  <si>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</si>
  <si>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</si>
  <si>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</si>
  <si>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</si>
  <si>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</si>
  <si>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</si>
  <si>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</si>
  <si>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</si>
  <si>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</si>
  <si>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</si>
  <si>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</si>
  <si>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</si>
  <si>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</si>
  <si>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</si>
  <si>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</si>
  <si>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</si>
  <si>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</si>
  <si>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</si>
  <si>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</si>
  <si>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</si>
  <si>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</si>
  <si>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</si>
  <si>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</si>
  <si>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</si>
  <si>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</si>
  <si>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</si>
  <si>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</si>
  <si>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</si>
  <si>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</si>
  <si>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</si>
  <si>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</si>
  <si>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</si>
  <si>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</si>
  <si>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</si>
  <si>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</si>
  <si>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</si>
  <si>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</si>
  <si>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</si>
  <si>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</si>
  <si>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</si>
  <si>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</si>
  <si>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</si>
  <si>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</si>
  <si>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</si>
  <si>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</si>
  <si>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</si>
  <si>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</si>
  <si>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</si>
  <si>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</si>
  <si>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</si>
  <si>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</si>
  <si>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</si>
  <si>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</si>
  <si>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</si>
  <si>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</si>
  <si>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</si>
  <si>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</si>
  <si>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</si>
  <si>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</si>
  <si>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</si>
  <si>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</si>
  <si>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</si>
  <si>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</si>
  <si>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</si>
  <si>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</si>
  <si>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</si>
  <si>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</si>
  <si>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</si>
  <si>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</si>
  <si>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</si>
  <si>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</si>
  <si>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</si>
  <si>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</si>
  <si>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</si>
  <si>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</si>
  <si>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</si>
  <si>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</si>
  <si>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</si>
  <si>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</si>
  <si>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</si>
  <si>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</si>
  <si>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</si>
  <si>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</si>
  <si>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</si>
  <si>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</si>
  <si>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</si>
  <si>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</si>
  <si>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</si>
  <si>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</si>
  <si>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</si>
  <si>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</si>
  <si>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</si>
  <si>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</si>
  <si>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</si>
  <si>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</si>
  <si>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</si>
  <si>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</si>
  <si>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</si>
  <si>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</si>
  <si>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</si>
  <si>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</si>
  <si>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</si>
  <si>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</si>
  <si>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</si>
  <si>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</si>
  <si>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</si>
  <si>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</si>
  <si>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</si>
  <si>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</si>
  <si>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</si>
  <si>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</si>
  <si>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</si>
  <si>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</si>
  <si>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</si>
  <si>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</si>
  <si>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</si>
  <si>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</si>
  <si>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</si>
  <si>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</si>
  <si>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</si>
  <si>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</si>
  <si>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</si>
  <si>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</si>
  <si>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</si>
  <si>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</si>
  <si>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</si>
  <si>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</si>
  <si>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</si>
  <si>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</si>
  <si>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</si>
  <si>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</si>
  <si>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</si>
  <si>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</si>
  <si>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</si>
  <si>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</si>
  <si>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</si>
  <si>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</si>
  <si>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</si>
  <si>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</si>
  <si>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</si>
  <si>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</si>
  <si>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</si>
  <si>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</si>
  <si>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</si>
  <si>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</si>
  <si>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</si>
  <si>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</si>
  <si>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</si>
  <si>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</si>
  <si>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</si>
  <si>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</si>
  <si>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</si>
  <si>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</si>
  <si>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</si>
  <si>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</si>
  <si>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</si>
  <si>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</si>
  <si>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</si>
  <si>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</si>
  <si>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</si>
  <si>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</si>
  <si>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</si>
  <si>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</si>
  <si>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</si>
  <si>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</si>
  <si>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</si>
  <si>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</si>
  <si>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</si>
  <si>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</si>
  <si>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</si>
  <si>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</si>
  <si>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</si>
  <si>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</si>
  <si>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</si>
  <si>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</si>
  <si>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</si>
  <si>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</si>
  <si>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</si>
  <si>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</si>
  <si>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</si>
  <si>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</si>
  <si>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</si>
  <si>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</si>
  <si>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</si>
  <si>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</si>
  <si>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</si>
  <si>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</si>
  <si>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</si>
  <si>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</si>
  <si>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</si>
  <si>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</si>
  <si>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</si>
  <si>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</si>
  <si>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</si>
  <si>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</si>
  <si>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</si>
  <si>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</si>
  <si>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</si>
  <si>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</si>
  <si>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</si>
  <si>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</si>
  <si>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</si>
  <si>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</si>
  <si>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</si>
  <si>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</si>
  <si>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</si>
  <si>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</si>
  <si>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</si>
  <si>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</si>
  <si>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</si>
  <si>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</si>
  <si>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</si>
  <si>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</si>
  <si>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</si>
  <si>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</si>
  <si>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</si>
  <si>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</si>
  <si>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</si>
  <si>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</si>
  <si>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</si>
  <si>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</si>
  <si>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</si>
  <si>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</si>
  <si>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</si>
  <si>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</si>
  <si>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</si>
  <si>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</si>
  <si>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</si>
  <si>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</si>
  <si>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</si>
  <si>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</si>
  <si>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</si>
  <si>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</si>
  <si>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</si>
  <si>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</si>
  <si>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</si>
  <si>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</si>
  <si>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</si>
  <si>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</si>
  <si>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</si>
  <si>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</si>
  <si>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</si>
  <si>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</si>
  <si>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</si>
  <si>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</si>
  <si>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</si>
  <si>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</si>
  <si>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</si>
  <si>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</si>
  <si>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</si>
  <si>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</si>
  <si>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</si>
  <si>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</si>
  <si>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</si>
  <si>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</si>
  <si>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</si>
  <si>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</si>
  <si>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</si>
  <si>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</si>
  <si>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</si>
  <si>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</si>
  <si>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</si>
  <si>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</si>
  <si>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</si>
  <si>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</si>
  <si>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</si>
  <si>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</si>
  <si>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</si>
  <si>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</si>
  <si>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</si>
  <si>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</si>
  <si>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</si>
  <si>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</si>
  <si>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</si>
  <si>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</si>
  <si>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</si>
  <si>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</si>
  <si>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</si>
  <si>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</si>
  <si>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</si>
  <si>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</si>
  <si>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</si>
  <si>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</si>
  <si>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</si>
  <si>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</si>
  <si>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</si>
  <si>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</si>
  <si>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</si>
  <si>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</si>
  <si>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</si>
  <si>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</si>
  <si>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</si>
  <si>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</si>
  <si>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</si>
  <si>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</si>
  <si>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</si>
  <si>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</si>
  <si>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</si>
  <si>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</si>
  <si>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</si>
  <si>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</si>
  <si>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</si>
  <si>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</si>
  <si>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</si>
  <si>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</si>
  <si>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</si>
  <si>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</si>
  <si>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</si>
  <si>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</si>
  <si>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</si>
  <si>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</si>
  <si>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</si>
  <si>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</si>
  <si>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</si>
  <si>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</si>
  <si>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</si>
  <si>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</si>
  <si>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</si>
  <si>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</si>
  <si>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</si>
  <si>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</si>
  <si>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</si>
  <si>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</si>
  <si>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</si>
  <si>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</si>
  <si>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</si>
  <si>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</si>
  <si>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</si>
  <si>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</si>
  <si>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</si>
  <si>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</si>
  <si>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</si>
  <si>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</si>
  <si>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</si>
  <si>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</si>
  <si>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</si>
  <si>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</si>
  <si>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</si>
  <si>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</si>
  <si>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</si>
  <si>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</si>
  <si>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</si>
  <si>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</si>
  <si>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</si>
  <si>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</si>
  <si>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</si>
  <si>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</si>
  <si>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</si>
  <si>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</si>
  <si>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</si>
  <si>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</si>
  <si>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</si>
  <si>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</si>
  <si>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</si>
  <si>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</si>
  <si>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</si>
  <si>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</si>
  <si>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</si>
  <si>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</si>
  <si>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</si>
  <si>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</si>
  <si>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</si>
  <si>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</si>
  <si>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</si>
  <si>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</si>
  <si>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</si>
  <si>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</si>
  <si>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</si>
  <si>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</si>
  <si>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</si>
  <si>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</si>
  <si>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</si>
  <si>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</si>
  <si>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</si>
  <si>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</si>
  <si>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</si>
  <si>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</si>
  <si>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</si>
  <si>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</si>
  <si>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</si>
  <si>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</si>
  <si>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</si>
  <si>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</si>
  <si>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</si>
  <si>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</si>
  <si>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</si>
  <si>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</si>
  <si>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</si>
  <si>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</si>
  <si>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</si>
  <si>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</si>
  <si>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</si>
  <si>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</si>
  <si>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</si>
  <si>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</si>
  <si>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</si>
  <si>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</si>
  <si>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</si>
  <si>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</si>
  <si>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</si>
  <si>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</si>
  <si>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</si>
  <si>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</si>
  <si>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</si>
  <si>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</si>
  <si>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</si>
  <si>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</si>
  <si>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</si>
  <si>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</si>
  <si>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</si>
  <si>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</si>
  <si>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</si>
  <si>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</si>
  <si>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</si>
  <si>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</si>
  <si>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</si>
  <si>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</si>
  <si>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</si>
  <si>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</si>
  <si>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</si>
  <si>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</si>
  <si>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</si>
  <si>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</si>
  <si>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</si>
  <si>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</si>
  <si>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</si>
  <si>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</si>
  <si>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</si>
  <si>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</si>
  <si>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</si>
  <si>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</si>
  <si>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</si>
  <si>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</si>
  <si>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</si>
  <si>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</si>
  <si>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</si>
  <si>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</si>
  <si>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</si>
  <si>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</si>
  <si>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</si>
  <si>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</si>
  <si>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</si>
  <si>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</si>
  <si>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</si>
  <si>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</si>
  <si>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</si>
  <si>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</si>
  <si>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</si>
  <si>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</si>
  <si>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</si>
  <si>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</si>
  <si>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</si>
  <si>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</si>
  <si>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</si>
  <si>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</si>
  <si>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</si>
  <si>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</si>
  <si>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</si>
  <si>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</si>
  <si>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</si>
  <si>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</si>
  <si>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</si>
  <si>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</si>
  <si>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</si>
  <si>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</si>
  <si>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</si>
  <si>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</si>
  <si>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</si>
  <si>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</si>
  <si>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</si>
  <si>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</si>
  <si>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</si>
  <si>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</si>
  <si>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</si>
  <si>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</si>
  <si>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</si>
  <si>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</si>
  <si>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</si>
  <si>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</si>
  <si>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</si>
  <si>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</si>
  <si>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</si>
  <si>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</si>
  <si>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</si>
  <si>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</si>
  <si>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</si>
  <si>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</si>
  <si>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</si>
  <si>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</si>
  <si>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</si>
  <si>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</si>
  <si>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</si>
  <si>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</si>
  <si>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</si>
  <si>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</si>
  <si>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</si>
  <si>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</si>
  <si>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</si>
  <si>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</si>
  <si>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</si>
  <si>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</si>
  <si>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</si>
  <si>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</si>
  <si>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</si>
  <si>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</si>
  <si>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</si>
  <si>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</si>
  <si>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</si>
  <si>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</si>
  <si>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</si>
  <si>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</si>
  <si>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</si>
  <si>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</si>
  <si>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</si>
  <si>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</si>
  <si>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</si>
  <si>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</si>
  <si>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</si>
  <si>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</si>
  <si>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</si>
  <si>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</si>
  <si>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</si>
  <si>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</si>
  <si>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</si>
  <si>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</si>
  <si>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</si>
  <si>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</si>
  <si>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</si>
  <si>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</si>
  <si>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</si>
  <si>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</si>
  <si>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</si>
  <si>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</si>
  <si>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</si>
  <si>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</si>
  <si>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</si>
  <si>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</si>
  <si>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</si>
  <si>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</si>
  <si>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</si>
  <si>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</si>
  <si>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</si>
  <si>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</si>
  <si>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</si>
  <si>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</si>
  <si>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</si>
  <si>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</si>
  <si>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</si>
  <si>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</si>
  <si>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</si>
  <si>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</si>
  <si>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</si>
  <si>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</si>
  <si>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</si>
  <si>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</si>
  <si>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</si>
  <si>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</si>
  <si>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</si>
  <si>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</si>
  <si>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</si>
  <si>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</si>
  <si>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</si>
  <si>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</si>
  <si>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</si>
  <si>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</si>
  <si>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</si>
  <si>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</si>
  <si>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</si>
  <si>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</si>
  <si>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</si>
  <si>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</si>
  <si>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</si>
  <si>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</si>
  <si>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</si>
  <si>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</si>
  <si>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</si>
  <si>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</si>
  <si>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</si>
  <si>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</si>
  <si>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</si>
  <si>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</si>
  <si>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</si>
  <si>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</si>
  <si>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</si>
  <si>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</si>
  <si>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</si>
  <si>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</si>
  <si>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</si>
  <si>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</si>
  <si>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</si>
  <si>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</si>
  <si>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</si>
  <si>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</si>
  <si>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</si>
  <si>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</si>
  <si>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</si>
  <si>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</si>
  <si>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</si>
  <si>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</si>
  <si>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</si>
  <si>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</si>
  <si>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</si>
  <si>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</si>
  <si>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</si>
  <si>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</si>
  <si>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</si>
  <si>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</si>
  <si>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</si>
  <si>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</si>
  <si>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</si>
  <si>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</si>
  <si>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</si>
  <si>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</si>
  <si>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</si>
  <si>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</si>
  <si>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</si>
  <si>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</si>
  <si>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</si>
  <si>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</si>
  <si>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</si>
  <si>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</si>
  <si>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</si>
  <si>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</si>
  <si>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</si>
  <si>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</si>
  <si>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</si>
  <si>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</si>
  <si>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</si>
  <si>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</si>
  <si>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</si>
  <si>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</si>
  <si>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</si>
  <si>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</si>
  <si>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</si>
  <si>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</si>
  <si>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</si>
  <si>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</si>
  <si>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</si>
  <si>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</si>
  <si>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</si>
  <si>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</si>
  <si>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</si>
  <si>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</si>
  <si>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</si>
  <si>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</si>
  <si>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</si>
  <si>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</si>
  <si>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</si>
  <si>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</si>
  <si>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</si>
  <si>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</si>
  <si>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</si>
  <si>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</si>
  <si>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</si>
  <si>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</si>
  <si>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</si>
  <si>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</si>
  <si>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</si>
  <si>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</si>
  <si>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</si>
  <si>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</si>
  <si>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</si>
  <si>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</si>
  <si>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</si>
  <si>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</si>
  <si>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</si>
  <si>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</si>
  <si>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</si>
  <si>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</si>
  <si>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</si>
  <si>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</si>
  <si>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</si>
  <si>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</si>
  <si>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</si>
  <si>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</si>
  <si>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</si>
  <si>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</si>
  <si>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</si>
  <si>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</si>
  <si>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</si>
  <si>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</si>
  <si>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</si>
  <si>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</si>
  <si>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</si>
  <si>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</si>
  <si>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</si>
  <si>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</si>
  <si>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</si>
  <si>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</si>
  <si>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</si>
  <si>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</si>
  <si>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</si>
  <si>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</si>
  <si>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</si>
  <si>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</si>
  <si>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</si>
  <si>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</si>
  <si>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</si>
  <si>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</si>
  <si>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</si>
  <si>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</si>
  <si>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</si>
  <si>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</si>
  <si>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</si>
  <si>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</si>
  <si>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</si>
  <si>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</si>
  <si>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</si>
  <si>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</si>
  <si>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</si>
  <si>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</si>
  <si>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</si>
  <si>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</si>
  <si>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</si>
  <si>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</si>
  <si>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</si>
  <si>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</si>
  <si>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</si>
  <si>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</si>
  <si>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</si>
  <si>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</si>
  <si>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</si>
  <si>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</si>
  <si>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</si>
  <si>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</si>
  <si>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</si>
  <si>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</si>
  <si>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</si>
  <si>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</si>
  <si>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</si>
  <si>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</si>
  <si>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</si>
  <si>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</si>
  <si>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</si>
  <si>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</si>
  <si>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</si>
  <si>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</si>
  <si>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</si>
  <si>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</si>
  <si>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</si>
  <si>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</si>
  <si>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</si>
  <si>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</si>
  <si>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</si>
  <si>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</si>
  <si>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</si>
  <si>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</si>
  <si>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</si>
  <si>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</si>
  <si>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</si>
  <si>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</si>
  <si>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</si>
  <si>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</si>
  <si>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</si>
  <si>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</si>
  <si>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</si>
  <si>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</si>
  <si>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</si>
  <si>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</si>
  <si>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</si>
  <si>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</si>
  <si>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</si>
  <si>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</si>
  <si>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</si>
  <si>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</si>
  <si>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</si>
  <si>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</si>
  <si>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</si>
  <si>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</si>
  <si>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</si>
  <si>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</si>
  <si>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</si>
  <si>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</si>
  <si>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</si>
  <si>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</si>
  <si>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</si>
  <si>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</si>
  <si>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</si>
  <si>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</si>
  <si>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</si>
  <si>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</si>
  <si>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</si>
  <si>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</si>
  <si>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</si>
  <si>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</si>
  <si>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</si>
  <si>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</si>
  <si>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</si>
  <si>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</si>
  <si>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</si>
  <si>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</si>
  <si>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</si>
  <si>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</si>
  <si>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</si>
  <si>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</si>
  <si>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</si>
  <si>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</si>
  <si>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</si>
  <si>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</si>
  <si>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</si>
  <si>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</si>
  <si>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</si>
  <si>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</si>
  <si>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</si>
  <si>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</si>
  <si>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</si>
  <si>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</si>
  <si>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</si>
  <si>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</si>
  <si>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</si>
  <si>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</si>
  <si>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</si>
  <si>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</si>
  <si>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</si>
  <si>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</si>
  <si>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</si>
  <si>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</si>
  <si>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</si>
  <si>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</si>
  <si>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</si>
  <si>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</si>
  <si>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</si>
  <si>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</si>
  <si>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</si>
  <si>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</si>
  <si>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</si>
  <si>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</si>
  <si>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</si>
  <si>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</si>
  <si>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</si>
  <si>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</si>
  <si>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</si>
  <si>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</si>
  <si>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</si>
  <si>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</si>
  <si>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</si>
  <si>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</si>
  <si>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</si>
  <si>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</si>
  <si>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</si>
  <si>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</si>
  <si>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</si>
  <si>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</si>
  <si>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</si>
  <si>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</si>
  <si>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</si>
  <si>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</si>
  <si>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</si>
  <si>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</si>
  <si>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</si>
  <si>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</si>
  <si>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</si>
  <si>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</si>
  <si>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</si>
  <si>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</si>
  <si>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</si>
  <si>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</si>
  <si>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</si>
  <si>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</si>
  <si>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</si>
  <si>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</si>
  <si>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</si>
  <si>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</si>
  <si>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</si>
  <si>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</si>
  <si>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</si>
  <si>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</si>
  <si>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</si>
  <si>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</si>
  <si>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</si>
  <si>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</si>
  <si>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</si>
  <si>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</si>
  <si>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</si>
  <si>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</si>
  <si>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</si>
  <si>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</si>
  <si>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</si>
  <si>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</si>
  <si>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</si>
  <si>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</si>
  <si>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</si>
  <si>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</si>
  <si>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</si>
  <si>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</si>
  <si>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</si>
  <si>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</si>
  <si>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</si>
  <si>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</si>
  <si>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</si>
  <si>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</si>
  <si>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</si>
  <si>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</si>
  <si>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</si>
  <si>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</si>
  <si>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</si>
  <si>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</si>
  <si>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</si>
  <si>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</si>
  <si>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</si>
  <si>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</si>
  <si>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</si>
  <si>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</si>
  <si>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</si>
  <si>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</si>
  <si>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</si>
  <si>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</si>
  <si>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</si>
  <si>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</si>
  <si>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</si>
  <si>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</si>
  <si>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</si>
  <si>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</si>
  <si>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</si>
  <si>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</si>
  <si>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</si>
  <si>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</si>
  <si>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</si>
  <si>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</si>
  <si>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</si>
  <si>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</si>
  <si>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</si>
  <si>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</si>
  <si>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</si>
  <si>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</si>
  <si>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</si>
  <si>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</si>
  <si>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</si>
  <si>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</si>
  <si>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</si>
  <si>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</si>
  <si>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</si>
  <si>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</si>
  <si>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</si>
  <si>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</si>
  <si>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</si>
  <si>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</si>
  <si>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</si>
  <si>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</si>
  <si>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</si>
  <si>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</si>
  <si>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</si>
  <si>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</si>
  <si>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</si>
  <si>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</si>
  <si>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</si>
  <si>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</si>
  <si>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</si>
  <si>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</si>
  <si>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</si>
  <si>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</si>
  <si>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</si>
  <si>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</si>
  <si>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</si>
  <si>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</si>
  <si>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</si>
  <si>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</si>
  <si>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</si>
  <si>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</si>
  <si>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</si>
  <si>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</si>
  <si>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</si>
  <si>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</si>
  <si>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</si>
  <si>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</si>
  <si>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</si>
  <si>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</si>
  <si>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</si>
  <si>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</si>
  <si>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</si>
  <si>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</si>
  <si>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</si>
  <si>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</si>
  <si>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</si>
  <si>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</si>
  <si>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</si>
  <si>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</si>
  <si>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</si>
  <si>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</si>
  <si>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</si>
  <si>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</si>
  <si>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</si>
  <si>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</si>
  <si>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</si>
  <si>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</si>
  <si>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</si>
  <si>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</si>
  <si>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</si>
  <si>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</si>
  <si>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</si>
  <si>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</si>
  <si>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</si>
  <si>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</si>
  <si>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</si>
  <si>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</si>
  <si>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</si>
  <si>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</si>
  <si>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</si>
  <si>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</si>
  <si>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</si>
  <si>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</si>
  <si>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</si>
  <si>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</si>
  <si>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</si>
  <si>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</si>
  <si>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</si>
  <si>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</si>
  <si>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</si>
  <si>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</si>
  <si>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</si>
  <si>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</si>
  <si>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</si>
  <si>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</si>
  <si>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</si>
  <si>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</si>
  <si>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</si>
  <si>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</si>
  <si>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</si>
  <si>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</si>
  <si>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</si>
  <si>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</si>
  <si>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</si>
  <si>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</si>
  <si>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</si>
  <si>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</si>
  <si>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</si>
  <si>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</si>
  <si>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</si>
  <si>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</si>
  <si>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</si>
  <si>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</si>
  <si>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</si>
  <si>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</si>
  <si>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</si>
  <si>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</si>
  <si>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</si>
  <si>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</si>
  <si>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</si>
  <si>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</si>
  <si>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</si>
  <si>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</si>
  <si>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</si>
  <si>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</si>
  <si>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</si>
  <si>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</si>
  <si>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</si>
  <si>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</si>
  <si>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</si>
  <si>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</si>
  <si>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</si>
  <si>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</si>
  <si>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</si>
  <si>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</si>
  <si>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</si>
  <si>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</si>
  <si>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</si>
  <si>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</si>
  <si>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</si>
  <si>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</si>
  <si>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</si>
  <si>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</si>
  <si>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</si>
  <si>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</si>
  <si>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</si>
  <si>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</si>
  <si>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</si>
  <si>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</si>
  <si>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</si>
  <si>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</si>
  <si>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</si>
  <si>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</si>
  <si>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</si>
  <si>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</si>
  <si>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</si>
  <si>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</si>
  <si>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</si>
  <si>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</si>
  <si>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</si>
  <si>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</si>
  <si>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</si>
  <si>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</si>
  <si>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</si>
  <si>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</si>
  <si>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</si>
  <si>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</si>
  <si>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</si>
  <si>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</si>
  <si>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</si>
  <si>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</si>
  <si>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</si>
  <si>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</si>
  <si>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</si>
  <si>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</si>
  <si>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</si>
  <si>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</si>
  <si>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</si>
  <si>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</si>
  <si>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</si>
  <si>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</si>
  <si>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</si>
  <si>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</si>
  <si>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</si>
  <si>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</si>
  <si>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</si>
  <si>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</si>
  <si>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</si>
  <si>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</si>
  <si>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</si>
  <si>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</si>
  <si>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</si>
  <si>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</si>
  <si>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</si>
  <si>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</si>
  <si>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</si>
  <si>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</si>
  <si>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</si>
  <si>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</si>
  <si>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</si>
  <si>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</si>
  <si>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</si>
  <si>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</si>
  <si>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</si>
  <si>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</si>
  <si>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</si>
  <si>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</si>
  <si>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</si>
  <si>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</si>
  <si>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</si>
  <si>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</si>
  <si>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</si>
  <si>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</si>
  <si>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</si>
  <si>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</si>
  <si>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</si>
  <si>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</si>
  <si>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</si>
  <si>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</si>
  <si>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</si>
  <si>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</si>
  <si>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</si>
  <si>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</si>
  <si>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</si>
  <si>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</si>
  <si>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</si>
  <si>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</si>
  <si>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</si>
  <si>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</si>
  <si>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</si>
  <si>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</si>
  <si>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</si>
  <si>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</si>
  <si>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</si>
  <si>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</si>
  <si>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</si>
  <si>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</si>
  <si>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</si>
  <si>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</si>
  <si>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</si>
  <si>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</si>
  <si>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</si>
  <si>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</si>
  <si>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</si>
  <si>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</si>
  <si>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</si>
  <si>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</si>
  <si>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</si>
  <si>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</si>
  <si>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</si>
  <si>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</si>
  <si>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</si>
  <si>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</si>
  <si>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</si>
  <si>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</si>
  <si>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</si>
  <si>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</si>
  <si>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</si>
  <si>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</si>
  <si>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</si>
  <si>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</si>
  <si>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</si>
  <si>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</si>
  <si>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</si>
  <si>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</si>
  <si>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</si>
  <si>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</si>
  <si>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</si>
  <si>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</si>
  <si>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</si>
  <si>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</si>
  <si>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</si>
  <si>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</si>
  <si>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</si>
  <si>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</si>
  <si>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</si>
  <si>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</si>
  <si>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</si>
  <si>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</si>
  <si>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</si>
  <si>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</si>
  <si>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</si>
  <si>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</si>
  <si>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</si>
  <si>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</si>
  <si>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</si>
  <si>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</si>
  <si>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</si>
  <si>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</si>
  <si>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</si>
  <si>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</si>
  <si>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</si>
  <si>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</si>
  <si>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</si>
  <si>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</si>
  <si>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</si>
  <si>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</si>
  <si>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</si>
  <si>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</si>
  <si>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</si>
  <si>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</si>
  <si>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</si>
  <si>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</si>
  <si>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</si>
  <si>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</si>
  <si>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</si>
  <si>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</si>
  <si>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</si>
  <si>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</si>
  <si>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</si>
  <si>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</si>
  <si>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</si>
  <si>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</si>
  <si>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</si>
  <si>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</si>
  <si>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</si>
  <si>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</si>
  <si>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</si>
  <si>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</si>
  <si>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</si>
  <si>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</si>
  <si>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</si>
  <si>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</si>
  <si>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</si>
  <si>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</si>
  <si>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</si>
  <si>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</si>
  <si>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</si>
  <si>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</si>
  <si>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</si>
  <si>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</si>
  <si>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</si>
  <si>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</si>
  <si>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</si>
  <si>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</si>
  <si>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</si>
  <si>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</si>
  <si>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</si>
  <si>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</si>
  <si>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</si>
  <si>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</si>
  <si>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</si>
  <si>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</si>
  <si>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</si>
  <si>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</si>
  <si>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</si>
  <si>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</si>
  <si>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</si>
  <si>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</si>
  <si>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</si>
  <si>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</si>
  <si>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</si>
  <si>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</si>
  <si>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</si>
  <si>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</si>
  <si>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</si>
  <si>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</si>
  <si>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</si>
  <si>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</si>
  <si>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</si>
  <si>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</si>
  <si>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</si>
  <si>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</si>
  <si>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</si>
  <si>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</si>
  <si>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</si>
  <si>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</si>
  <si>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</si>
  <si>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</si>
  <si>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</si>
  <si>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</si>
  <si>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</si>
  <si>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</si>
  <si>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</si>
  <si>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</si>
  <si>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</si>
  <si>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</si>
  <si>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</si>
  <si>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</si>
  <si>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</si>
  <si>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</si>
  <si>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</si>
  <si>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</si>
  <si>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</si>
  <si>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</si>
  <si>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</si>
  <si>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</si>
  <si>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</si>
  <si>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</si>
  <si>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</si>
  <si>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</si>
  <si>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</si>
  <si>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</si>
  <si>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</si>
  <si>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</si>
  <si>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</si>
  <si>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</si>
  <si>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</si>
  <si>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</si>
  <si>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</si>
  <si>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</si>
  <si>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</si>
  <si>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</si>
  <si>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</si>
  <si>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</si>
  <si>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</si>
  <si>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</si>
  <si>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</si>
  <si>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</si>
  <si>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</si>
  <si>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</si>
  <si>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</si>
  <si>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</si>
  <si>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</si>
  <si>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</si>
  <si>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</si>
  <si>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</si>
  <si>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</si>
  <si>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</si>
  <si>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</si>
  <si>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</si>
  <si>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</si>
  <si>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</si>
  <si>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</si>
  <si>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</si>
  <si>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</si>
  <si>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</si>
  <si>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</si>
  <si>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</si>
  <si>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</si>
  <si>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</si>
  <si>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</si>
  <si>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</si>
  <si>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</si>
  <si>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</si>
  <si>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</si>
  <si>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</si>
  <si>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</si>
  <si>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</si>
  <si>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</si>
  <si>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</si>
  <si>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</si>
  <si>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</si>
  <si>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</si>
  <si>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</si>
  <si>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</si>
  <si>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</si>
  <si>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</si>
  <si>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</si>
  <si>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</si>
  <si>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</si>
  <si>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</si>
  <si>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</si>
  <si>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</si>
  <si>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</si>
  <si>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</si>
  <si>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</si>
  <si>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</si>
  <si>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</si>
  <si>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</si>
  <si>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</si>
  <si>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</si>
  <si>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</si>
  <si>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</si>
  <si>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</si>
  <si>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</si>
  <si>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</si>
  <si>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</si>
  <si>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</si>
  <si>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</si>
  <si>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</si>
  <si>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</si>
  <si>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</si>
  <si>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</si>
  <si>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</si>
  <si>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</si>
  <si>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</si>
  <si>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</si>
  <si>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</si>
  <si>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</si>
  <si>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</si>
  <si>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</si>
  <si>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</si>
  <si>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</si>
  <si>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</si>
  <si>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</si>
  <si>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</si>
  <si>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</si>
  <si>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</si>
  <si>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</si>
  <si>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</si>
  <si>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</si>
  <si>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</si>
  <si>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</si>
  <si>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</si>
  <si>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</si>
  <si>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</si>
  <si>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</si>
  <si>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</si>
  <si>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</si>
  <si>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</si>
  <si>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</si>
  <si>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</si>
  <si>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</si>
  <si>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</si>
  <si>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</si>
  <si>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</si>
  <si>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</si>
  <si>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</si>
  <si>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</si>
  <si>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</si>
  <si>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</si>
  <si>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</si>
  <si>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</si>
  <si>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</si>
  <si>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</si>
  <si>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</si>
  <si>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</si>
  <si>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</si>
  <si>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</si>
  <si>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</si>
  <si>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</si>
  <si>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</si>
  <si>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</si>
  <si>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</si>
  <si>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</si>
  <si>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</si>
  <si>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</si>
  <si>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</si>
  <si>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</si>
  <si>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</si>
  <si>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</si>
  <si>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</si>
  <si>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</si>
  <si>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</si>
  <si>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</si>
  <si>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</si>
  <si>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</si>
  <si>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</si>
  <si>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</si>
  <si>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</si>
  <si>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</si>
  <si>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</si>
  <si>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</si>
  <si>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</si>
  <si>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</si>
  <si>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</si>
  <si>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</si>
  <si>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</si>
  <si>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</si>
  <si>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</si>
  <si>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</si>
  <si>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</si>
  <si>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</si>
  <si>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</si>
  <si>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</si>
  <si>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</si>
  <si>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</si>
  <si>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</si>
  <si>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</si>
  <si>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</si>
  <si>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</si>
  <si>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</si>
  <si>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</si>
  <si>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</si>
  <si>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</si>
  <si>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</si>
  <si>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</si>
  <si>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</si>
  <si>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</si>
  <si>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</si>
  <si>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</si>
  <si>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</si>
  <si>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</si>
  <si>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</si>
  <si>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</si>
  <si>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</si>
  <si>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</si>
  <si>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</si>
  <si>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</si>
  <si>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</si>
  <si>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</si>
  <si>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</si>
  <si>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</si>
  <si>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</si>
  <si>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</si>
  <si>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</si>
  <si>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</si>
  <si>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</si>
  <si>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</si>
  <si>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</si>
  <si>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</si>
  <si>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</si>
  <si>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</si>
  <si>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</si>
  <si>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</si>
  <si>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</si>
  <si>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</si>
  <si>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</si>
  <si>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</si>
  <si>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</si>
  <si>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</si>
  <si>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</si>
  <si>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</si>
  <si>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</si>
  <si>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</si>
  <si>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</si>
  <si>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</si>
  <si>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</si>
  <si>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</si>
  <si>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</si>
  <si>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</si>
  <si>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</si>
  <si>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</si>
  <si>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</si>
  <si>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</si>
  <si>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</si>
  <si>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</si>
  <si>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</si>
  <si>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</si>
  <si>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</si>
  <si>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</si>
  <si>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</si>
  <si>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</si>
  <si>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</si>
  <si>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</si>
  <si>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</si>
  <si>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</si>
  <si>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</si>
  <si>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</si>
  <si>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</si>
  <si>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</si>
  <si>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</si>
  <si>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</si>
  <si>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</si>
  <si>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</si>
  <si>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</si>
  <si>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</si>
  <si>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</si>
  <si>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</si>
  <si>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</si>
  <si>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</si>
  <si>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</si>
  <si>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</si>
  <si>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</si>
  <si>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</si>
  <si>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</si>
  <si>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</si>
  <si>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</si>
  <si>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</si>
  <si>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</si>
  <si>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</si>
  <si>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</si>
  <si>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</si>
  <si>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</si>
  <si>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</si>
  <si>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</si>
  <si>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</si>
  <si>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</si>
  <si>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</si>
  <si>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</si>
  <si>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</si>
  <si>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</si>
  <si>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</si>
  <si>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</si>
  <si>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</si>
  <si>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</si>
  <si>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</si>
  <si>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</si>
  <si>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</si>
  <si>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</si>
  <si>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</si>
  <si>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</si>
  <si>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</si>
  <si>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</si>
  <si>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</si>
  <si>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</si>
  <si>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</si>
  <si>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</si>
  <si>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</si>
  <si>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</si>
  <si>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</si>
  <si>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</si>
  <si>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</si>
  <si>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</si>
  <si>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</si>
  <si>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</si>
  <si>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</si>
  <si>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</si>
  <si>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</si>
  <si>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</si>
  <si>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</si>
  <si>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</si>
  <si>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</si>
  <si>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</si>
  <si>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</si>
  <si>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</si>
  <si>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</si>
  <si>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</si>
  <si>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</si>
  <si>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</si>
  <si>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</si>
  <si>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</si>
  <si>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</si>
  <si>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</si>
  <si>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</si>
  <si>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</si>
  <si>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</si>
  <si>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</si>
  <si>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</si>
  <si>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</si>
  <si>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</si>
  <si>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</si>
  <si>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</si>
  <si>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</si>
  <si>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</si>
  <si>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</si>
  <si>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</si>
  <si>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</si>
  <si>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</si>
  <si>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</si>
  <si>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</si>
  <si>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</si>
  <si>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</si>
  <si>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</si>
  <si>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</si>
  <si>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</si>
  <si>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</si>
  <si>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</si>
  <si>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</si>
  <si>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</si>
  <si>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</si>
  <si>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</si>
  <si>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</si>
  <si>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</si>
  <si>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</si>
  <si>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</si>
  <si>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</si>
  <si>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</si>
  <si>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</si>
  <si>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</si>
  <si>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</si>
  <si>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</si>
  <si>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</si>
  <si>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</si>
  <si>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</si>
  <si>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</si>
  <si>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</si>
  <si>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</si>
  <si>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</si>
  <si>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</si>
  <si>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</si>
  <si>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</si>
  <si>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</si>
  <si>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</si>
  <si>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</si>
  <si>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</si>
  <si>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</si>
  <si>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</si>
  <si>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</si>
  <si>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</si>
  <si>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</si>
  <si>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</si>
  <si>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</si>
  <si>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</si>
  <si>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</si>
  <si>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</si>
  <si>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</si>
  <si>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</si>
  <si>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</si>
  <si>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</si>
  <si>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</si>
  <si>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</si>
  <si>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</si>
  <si>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</si>
  <si>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</si>
  <si>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</si>
  <si>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</si>
  <si>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</si>
  <si>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</si>
  <si>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</si>
  <si>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</si>
  <si>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</si>
  <si>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</si>
  <si>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</si>
  <si>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</si>
  <si>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</si>
  <si>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</si>
  <si>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</si>
  <si>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</si>
  <si>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</si>
  <si>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</si>
  <si>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</si>
  <si>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</si>
  <si>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</si>
  <si>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</si>
  <si>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</si>
  <si>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</si>
  <si>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</si>
  <si>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</si>
  <si>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</si>
  <si>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</si>
  <si>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</si>
  <si>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</si>
  <si>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</si>
  <si>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</si>
  <si>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</si>
  <si>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</si>
  <si>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</si>
  <si>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</si>
  <si>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</si>
  <si>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</si>
  <si>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</si>
  <si>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</si>
  <si>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</si>
  <si>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</si>
  <si>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</si>
  <si>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</si>
  <si>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</si>
  <si>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</si>
  <si>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</si>
  <si>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</si>
  <si>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</si>
  <si>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</si>
  <si>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</si>
  <si>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</si>
  <si>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</si>
  <si>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</si>
  <si>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</si>
  <si>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</si>
  <si>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</si>
  <si>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</si>
  <si>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</si>
  <si>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</si>
  <si>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</si>
  <si>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</si>
  <si>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</si>
  <si>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</si>
  <si>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</si>
  <si>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</si>
  <si>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</si>
  <si>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</si>
  <si>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</si>
  <si>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</si>
  <si>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</si>
  <si>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</si>
  <si>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</si>
  <si>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</si>
  <si>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</si>
  <si>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</si>
  <si>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</si>
  <si>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</si>
  <si>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</si>
  <si>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</si>
  <si>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</si>
  <si>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</si>
  <si>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</si>
  <si>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</si>
  <si>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</si>
  <si>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</si>
  <si>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</si>
  <si>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</si>
  <si>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</si>
  <si>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</si>
  <si>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</si>
  <si>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</si>
  <si>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</si>
  <si>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</si>
  <si>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</si>
  <si>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</si>
  <si>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</si>
  <si>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</si>
  <si>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</si>
  <si>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</si>
  <si>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</si>
  <si>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</si>
  <si>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</si>
  <si>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</si>
  <si>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</si>
  <si>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</si>
  <si>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</si>
  <si>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</si>
  <si>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</si>
  <si>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</si>
  <si>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</si>
  <si>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</si>
  <si>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</si>
  <si>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</si>
  <si>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</si>
  <si>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</si>
  <si>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</si>
  <si>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</si>
  <si>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</si>
  <si>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</si>
  <si>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</si>
  <si>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</si>
  <si>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</si>
  <si>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</si>
  <si>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</si>
  <si>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</si>
  <si>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</si>
  <si>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</si>
  <si>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</si>
  <si>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</si>
  <si>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</si>
  <si>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</si>
  <si>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</si>
  <si>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</si>
  <si>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</si>
  <si>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</si>
  <si>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</si>
  <si>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</si>
  <si>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</si>
  <si>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</si>
  <si>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</si>
  <si>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</si>
  <si>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</si>
  <si>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</si>
  <si>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</si>
  <si>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</si>
  <si>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</si>
  <si>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</si>
  <si>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</si>
  <si>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</si>
  <si>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</si>
  <si>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</si>
  <si>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</si>
  <si>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</si>
  <si>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</si>
  <si>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</si>
  <si>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</si>
  <si>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</si>
  <si>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</si>
  <si>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</si>
  <si>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</si>
  <si>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</si>
  <si>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</si>
  <si>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</si>
  <si>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</si>
  <si>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</si>
  <si>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</si>
  <si>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</si>
  <si>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</si>
  <si>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</si>
  <si>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</si>
  <si>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</si>
  <si>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</si>
  <si>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</si>
  <si>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</si>
  <si>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</si>
  <si>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</si>
  <si>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</si>
  <si>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</si>
  <si>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</si>
  <si>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</si>
  <si>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</si>
  <si>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</si>
  <si>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</si>
  <si>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</si>
  <si>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</si>
  <si>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</si>
  <si>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</si>
  <si>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</si>
  <si>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</si>
  <si>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</si>
  <si>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</si>
  <si>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</si>
  <si>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</si>
  <si>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</si>
  <si>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</si>
  <si>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</si>
  <si>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</si>
  <si>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</si>
  <si>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</si>
  <si>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</si>
  <si>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</si>
  <si>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</si>
  <si>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</si>
  <si>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</si>
  <si>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</si>
  <si>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</si>
  <si>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</si>
  <si>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</si>
  <si>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</si>
  <si>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</si>
  <si>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</si>
  <si>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</si>
  <si>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</si>
  <si>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</si>
  <si>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</si>
  <si>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</si>
  <si>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</si>
  <si>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</si>
  <si>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</si>
  <si>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</si>
  <si>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</si>
  <si>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</si>
  <si>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</si>
  <si>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</si>
  <si>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</si>
  <si>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</si>
  <si>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</si>
  <si>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</si>
  <si>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</si>
  <si>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</si>
  <si>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</si>
  <si>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</si>
  <si>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</si>
  <si>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</si>
  <si>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</si>
  <si>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</si>
  <si>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</si>
  <si>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</si>
  <si>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</si>
  <si>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</si>
  <si>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</si>
  <si>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</si>
  <si>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</si>
  <si>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</si>
  <si>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</si>
  <si>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</si>
  <si>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</si>
  <si>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</si>
  <si>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</si>
  <si>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</si>
  <si>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</si>
  <si>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</si>
  <si>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</si>
  <si>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</si>
  <si>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</si>
  <si>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</si>
  <si>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</si>
  <si>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</si>
  <si>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</si>
  <si>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</si>
  <si>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</si>
  <si>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</si>
  <si>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</si>
  <si>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</si>
  <si>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</si>
  <si>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</si>
  <si>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</si>
  <si>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</si>
  <si>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</si>
  <si>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</si>
  <si>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</si>
  <si>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</si>
  <si>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</si>
  <si>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</si>
  <si>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</si>
  <si>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</si>
  <si>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</si>
  <si>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</si>
  <si>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</si>
  <si>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</si>
  <si>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</si>
  <si>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</si>
  <si>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</si>
  <si>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</si>
  <si>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</si>
  <si>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</si>
  <si>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</si>
  <si>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</si>
  <si>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</si>
  <si>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</si>
  <si>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</si>
  <si>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</si>
  <si>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</si>
  <si>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</si>
  <si>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</si>
  <si>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</si>
  <si>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</si>
  <si>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</si>
  <si>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</si>
  <si>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</si>
  <si>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</si>
  <si>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</si>
  <si>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</si>
  <si>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</si>
  <si>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</si>
  <si>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</si>
  <si>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</si>
  <si>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</si>
  <si>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</si>
  <si>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</si>
  <si>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</si>
  <si>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</si>
  <si>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</si>
  <si>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</si>
  <si>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</si>
  <si>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</si>
  <si>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</si>
  <si>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</si>
  <si>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</si>
  <si>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</si>
  <si>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</si>
  <si>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</si>
  <si>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</si>
  <si>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</si>
  <si>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</si>
  <si>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</si>
  <si>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</si>
  <si>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</si>
  <si>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</si>
  <si>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</si>
  <si>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</si>
  <si>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</si>
  <si>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</si>
  <si>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</si>
  <si>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</si>
  <si>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</si>
  <si>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</si>
  <si>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</si>
  <si>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</si>
  <si>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</si>
  <si>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</si>
  <si>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</si>
  <si>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</si>
  <si>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</si>
  <si>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</si>
  <si>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</si>
  <si>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</si>
  <si>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</si>
  <si>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</si>
  <si>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</si>
  <si>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</si>
  <si>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</si>
  <si>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</si>
  <si>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</si>
  <si>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</si>
  <si>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</si>
  <si>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</si>
  <si>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</si>
  <si>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</si>
  <si>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</si>
  <si>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</si>
  <si>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</si>
  <si>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</si>
  <si>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</si>
  <si>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</si>
  <si>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</si>
  <si>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</si>
  <si>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</si>
  <si>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</si>
  <si>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</si>
  <si>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</si>
  <si>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</si>
  <si>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</si>
  <si>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</si>
  <si>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</si>
  <si>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</si>
  <si>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</si>
  <si>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</si>
  <si>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</si>
  <si>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</si>
  <si>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</si>
  <si>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</si>
  <si>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</si>
  <si>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</si>
  <si>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</si>
  <si>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</si>
  <si>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</si>
  <si>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</si>
  <si>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</si>
  <si>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</si>
  <si>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</si>
  <si>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</si>
  <si>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</si>
  <si>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</si>
  <si>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</si>
  <si>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</si>
  <si>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</si>
  <si>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</si>
  <si>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</si>
  <si>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</si>
  <si>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</si>
  <si>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</si>
  <si>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</si>
  <si>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</si>
  <si>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</si>
  <si>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</si>
  <si>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</si>
  <si>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</si>
  <si>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</si>
  <si>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</si>
  <si>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</si>
  <si>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</si>
  <si>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</si>
  <si>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</si>
  <si>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</si>
  <si>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</si>
  <si>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</si>
  <si>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</si>
  <si>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</si>
  <si>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</si>
  <si>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</si>
  <si>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</si>
  <si>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</si>
  <si>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</si>
  <si>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</si>
  <si>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</si>
  <si>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</si>
  <si>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</si>
  <si>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</si>
  <si>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</si>
  <si>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</si>
  <si>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</si>
  <si>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</si>
  <si>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</si>
  <si>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</si>
  <si>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</si>
  <si>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</si>
  <si>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</si>
  <si>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</si>
  <si>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</si>
  <si>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</si>
  <si>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</si>
  <si>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</si>
  <si>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</si>
  <si>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</si>
  <si>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</si>
  <si>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</si>
  <si>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</si>
  <si>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</si>
  <si>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</si>
  <si>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</si>
  <si>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</si>
  <si>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</si>
  <si>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</si>
  <si>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</si>
  <si>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</si>
  <si>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</si>
  <si>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</si>
  <si>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</si>
  <si>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</si>
  <si>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</si>
  <si>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</si>
  <si>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</si>
  <si>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</si>
  <si>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</si>
  <si>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</si>
  <si>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</si>
  <si>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</si>
  <si>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</si>
  <si>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</si>
  <si>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</si>
  <si>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</si>
  <si>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</si>
  <si>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</si>
  <si>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</si>
  <si>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</si>
  <si>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</si>
  <si>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</si>
  <si>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</si>
  <si>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</si>
  <si>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</si>
  <si>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</si>
  <si>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</si>
  <si>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</si>
  <si>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</si>
  <si>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</si>
  <si>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</si>
  <si>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</si>
  <si>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</si>
  <si>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</si>
  <si>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</si>
  <si>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</si>
  <si>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</si>
  <si>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</si>
  <si>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</si>
  <si>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</si>
  <si>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</si>
  <si>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</si>
  <si>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</si>
  <si>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</si>
  <si>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</si>
  <si>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</si>
  <si>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</si>
  <si>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</si>
  <si>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</si>
  <si>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</si>
  <si>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</si>
  <si>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</si>
  <si>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</si>
  <si>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</si>
  <si>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</si>
  <si>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</si>
  <si>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</si>
  <si>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</si>
  <si>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</si>
  <si>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</si>
  <si>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</si>
  <si>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</si>
  <si>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</si>
  <si>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</si>
  <si>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</si>
  <si>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</si>
  <si>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</si>
  <si>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</si>
  <si>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</si>
  <si>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</si>
  <si>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</si>
  <si>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</si>
  <si>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</si>
  <si>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</si>
  <si>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</si>
  <si>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</si>
  <si>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</si>
  <si>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</si>
  <si>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</si>
  <si>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</si>
  <si>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</si>
  <si>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</si>
  <si>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</si>
  <si>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</si>
  <si>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</si>
  <si>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</si>
  <si>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</si>
  <si>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</si>
  <si>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</si>
  <si>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</si>
  <si>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</si>
  <si>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</si>
  <si>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</si>
  <si>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</si>
  <si>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</si>
  <si>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</si>
  <si>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</si>
  <si>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</si>
  <si>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</si>
  <si>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</si>
  <si>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</si>
  <si>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</si>
  <si>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</si>
  <si>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</si>
  <si>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</si>
  <si>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</si>
  <si>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</si>
  <si>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</si>
  <si>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</si>
  <si>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</si>
  <si>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</si>
  <si>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</si>
  <si>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</si>
  <si>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</si>
  <si>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</si>
  <si>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</si>
  <si>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</si>
  <si>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</si>
  <si>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</si>
  <si>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</si>
  <si>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</si>
  <si>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</si>
  <si>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</si>
  <si>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</si>
  <si>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</si>
  <si>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</si>
  <si>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</si>
  <si>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</si>
  <si>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</si>
  <si>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</si>
  <si>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</si>
  <si>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</si>
  <si>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</si>
  <si>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</si>
  <si>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</si>
  <si>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</si>
  <si>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</si>
  <si>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</si>
  <si>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</si>
  <si>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</si>
  <si>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</si>
  <si>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</si>
  <si>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</si>
  <si>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</si>
  <si>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</si>
  <si>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</si>
  <si>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</si>
  <si>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</si>
  <si>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</si>
  <si>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</si>
  <si>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</si>
  <si>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</si>
  <si>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</si>
  <si>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</si>
  <si>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</si>
  <si>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</si>
  <si>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</si>
  <si>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</si>
  <si>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</si>
  <si>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</si>
  <si>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</si>
  <si>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</si>
  <si>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</si>
  <si>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</si>
  <si>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</si>
  <si>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</si>
  <si>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</si>
  <si>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</si>
  <si>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</si>
  <si>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</si>
  <si>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</si>
  <si>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</si>
  <si>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</si>
  <si>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</si>
  <si>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</si>
  <si>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</si>
  <si>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</si>
  <si>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</si>
  <si>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</si>
  <si>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</si>
  <si>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</si>
  <si>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</si>
  <si>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</si>
  <si>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</si>
  <si>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</si>
  <si>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</si>
  <si>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</si>
  <si>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</si>
  <si>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</si>
  <si>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</si>
  <si>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</si>
  <si>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</si>
  <si>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</si>
  <si>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</si>
  <si>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</si>
  <si>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</si>
  <si>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</si>
  <si>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</si>
  <si>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</si>
  <si>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</si>
  <si>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</si>
  <si>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</si>
  <si>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</si>
  <si>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</si>
  <si>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</si>
  <si>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</si>
  <si>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</si>
  <si>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</si>
  <si>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</si>
  <si>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</si>
  <si>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</si>
  <si>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</si>
  <si>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</si>
  <si>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</si>
  <si>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</si>
  <si>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</si>
  <si>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</si>
  <si>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</si>
  <si>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</si>
  <si>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</si>
  <si>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</si>
  <si>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</si>
  <si>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</si>
  <si>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</si>
  <si>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</si>
  <si>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</si>
  <si>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</si>
  <si>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</si>
  <si>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</si>
  <si>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</si>
  <si>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</si>
  <si>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</si>
  <si>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</si>
  <si>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</si>
  <si>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</si>
  <si>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</si>
  <si>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</si>
  <si>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</si>
  <si>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</si>
  <si>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</si>
  <si>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</si>
  <si>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</si>
  <si>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</si>
  <si>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</si>
  <si>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</si>
  <si>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</si>
  <si>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</si>
  <si>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</si>
  <si>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</si>
  <si>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</si>
  <si>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</si>
  <si>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</si>
  <si>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</si>
  <si>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</si>
  <si>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</si>
  <si>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</si>
  <si>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</si>
  <si>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</si>
  <si>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</si>
  <si>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</si>
  <si>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</si>
  <si>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</si>
  <si>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</si>
  <si>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</si>
  <si>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</si>
  <si>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</si>
  <si>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</si>
  <si>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</si>
  <si>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</si>
  <si>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</si>
  <si>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</si>
  <si>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</si>
  <si>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</si>
  <si>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</si>
  <si>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</si>
  <si>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</si>
  <si>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</si>
  <si>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</si>
  <si>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</si>
  <si>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</si>
  <si>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</si>
  <si>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</si>
  <si>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</si>
  <si>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</si>
  <si>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</si>
  <si>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</si>
  <si>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</si>
  <si>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</si>
  <si>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</si>
  <si>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</si>
  <si>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</si>
  <si>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</si>
  <si>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</si>
  <si>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</si>
  <si>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</si>
  <si>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</si>
  <si>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</si>
  <si>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</si>
  <si>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</si>
  <si>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</si>
  <si>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</si>
  <si>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</si>
  <si>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</si>
  <si>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</si>
  <si>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</si>
  <si>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</si>
  <si>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</si>
  <si>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</si>
  <si>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</si>
  <si>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</si>
  <si>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</si>
  <si>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</si>
  <si>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</si>
  <si>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</si>
  <si>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</si>
  <si>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</si>
  <si>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</si>
  <si>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</si>
  <si>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</si>
  <si>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</si>
  <si>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</si>
  <si>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</si>
  <si>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</si>
  <si>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</si>
  <si>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</si>
  <si>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</si>
  <si>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</si>
  <si>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</si>
  <si>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</si>
  <si>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</si>
  <si>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</si>
  <si>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</si>
  <si>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</si>
  <si>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</si>
  <si>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</si>
  <si>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</si>
  <si>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</si>
  <si>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</si>
  <si>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</si>
  <si>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</si>
  <si>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</si>
  <si>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</si>
  <si>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</si>
  <si>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</si>
  <si>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</si>
  <si>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</si>
  <si>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</si>
  <si>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</si>
  <si>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</si>
  <si>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</si>
  <si>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</si>
  <si>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</si>
  <si>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</si>
  <si>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</si>
  <si>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</si>
  <si>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</si>
  <si>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</si>
  <si>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</si>
  <si>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</si>
  <si>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</si>
  <si>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</si>
  <si>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</si>
  <si>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</si>
  <si>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</si>
  <si>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</si>
  <si>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</si>
  <si>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</si>
  <si>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</si>
  <si>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</si>
  <si>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</si>
  <si>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</si>
  <si>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</si>
  <si>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</si>
  <si>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</si>
  <si>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</si>
  <si>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</si>
  <si>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</si>
  <si>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</si>
  <si>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</si>
  <si>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</si>
  <si>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</si>
  <si>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</si>
  <si>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</si>
  <si>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</si>
  <si>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</si>
  <si>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</si>
  <si>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</si>
  <si>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</si>
  <si>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</si>
  <si>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</si>
  <si>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</si>
  <si>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</si>
  <si>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</si>
  <si>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</si>
  <si>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</si>
  <si>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</si>
  <si>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</si>
  <si>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</si>
  <si>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</si>
  <si>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</si>
  <si>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</si>
  <si>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</si>
  <si>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</si>
  <si>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</si>
  <si>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</si>
  <si>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</si>
  <si>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</si>
  <si>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</si>
  <si>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</si>
  <si>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</si>
  <si>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</si>
  <si>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</si>
  <si>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</si>
  <si>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</si>
  <si>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</si>
  <si>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</si>
  <si>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</si>
  <si>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</si>
  <si>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</si>
  <si>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</si>
  <si>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</si>
  <si>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</si>
  <si>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</si>
  <si>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</si>
  <si>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</si>
  <si>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</si>
  <si>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</si>
  <si>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</si>
  <si>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</si>
  <si>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</si>
  <si>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</si>
  <si>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</si>
  <si>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</si>
  <si>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</si>
  <si>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</si>
  <si>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</si>
  <si>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</si>
  <si>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</si>
  <si>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</si>
  <si>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</si>
  <si>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</si>
  <si>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</si>
  <si>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</si>
  <si>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</si>
  <si>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</si>
  <si>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</si>
  <si>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</si>
  <si>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</si>
  <si>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</si>
  <si>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</si>
  <si>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</si>
  <si>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</si>
  <si>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</si>
  <si>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</si>
  <si>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</si>
  <si>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</si>
  <si>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</si>
  <si>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</si>
  <si>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</si>
  <si>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</si>
  <si>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</si>
  <si>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</si>
  <si>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</si>
  <si>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</si>
  <si>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</si>
  <si>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</si>
  <si>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</si>
  <si>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</si>
  <si>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</si>
  <si>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</si>
  <si>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</si>
  <si>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</si>
  <si>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</si>
  <si>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</si>
  <si>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</si>
  <si>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</si>
  <si>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</si>
  <si>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</si>
  <si>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</si>
  <si>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</si>
  <si>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</si>
  <si>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</si>
  <si>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</si>
  <si>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</si>
  <si>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</si>
  <si>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</si>
  <si>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</si>
  <si>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</si>
  <si>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</si>
  <si>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</si>
  <si>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</si>
  <si>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</si>
  <si>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</si>
  <si>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</si>
  <si>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</si>
  <si>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</si>
  <si>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</si>
  <si>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</si>
  <si>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</si>
  <si>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</si>
  <si>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</si>
  <si>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</si>
  <si>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</si>
  <si>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</si>
  <si>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</si>
  <si>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</si>
  <si>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</si>
  <si>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</si>
  <si>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</si>
  <si>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</si>
  <si>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</si>
  <si>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</si>
  <si>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</si>
  <si>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</si>
  <si>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</si>
  <si>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</si>
  <si>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</si>
  <si>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</si>
  <si>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</si>
  <si>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</si>
  <si>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</si>
  <si>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</si>
  <si>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</si>
  <si>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</si>
  <si>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</si>
  <si>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</si>
  <si>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</si>
  <si>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</si>
  <si>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</si>
  <si>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</si>
  <si>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</si>
  <si>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</si>
  <si>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</si>
  <si>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</si>
  <si>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</si>
  <si>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</si>
  <si>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</si>
  <si>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</si>
  <si>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</si>
  <si>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</si>
  <si>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</si>
  <si>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</si>
  <si>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</si>
  <si>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</si>
  <si>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</si>
  <si>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</si>
  <si>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</si>
  <si>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</si>
  <si>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</si>
  <si>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</si>
  <si>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</si>
  <si>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</si>
  <si>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</si>
  <si>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</si>
  <si>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</si>
  <si>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</si>
  <si>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</si>
  <si>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</si>
  <si>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</si>
  <si>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</si>
  <si>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</si>
  <si>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</si>
  <si>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</si>
  <si>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</si>
  <si>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</si>
  <si>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</si>
  <si>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</si>
  <si>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</si>
  <si>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</si>
  <si>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</si>
  <si>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</si>
  <si>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</si>
  <si>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</si>
  <si>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</si>
  <si>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</si>
  <si>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</si>
  <si>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</si>
  <si>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</si>
  <si>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</si>
  <si>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</si>
  <si>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</si>
  <si>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</si>
  <si>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</si>
  <si>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</si>
  <si>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</si>
  <si>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</si>
  <si>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</si>
  <si>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</si>
  <si>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</si>
  <si>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</si>
  <si>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</si>
  <si>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</si>
  <si>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</si>
  <si>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</si>
  <si>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</si>
  <si>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</si>
  <si>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</si>
  <si>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</si>
  <si>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</si>
  <si>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</si>
  <si>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</si>
  <si>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</si>
  <si>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</si>
  <si>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</si>
  <si>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</si>
  <si>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</si>
  <si>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</si>
  <si>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</si>
  <si>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</si>
  <si>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</si>
  <si>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</si>
  <si>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</si>
  <si>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</si>
  <si>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</si>
  <si>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</si>
  <si>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</si>
  <si>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</si>
  <si>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</si>
  <si>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</si>
  <si>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</si>
  <si>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</si>
  <si>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</si>
  <si>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</si>
  <si>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</si>
  <si>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</si>
  <si>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</si>
  <si>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</si>
  <si>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</si>
  <si>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</si>
  <si>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</si>
  <si>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</si>
  <si>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</si>
  <si>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</si>
  <si>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</si>
  <si>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</si>
  <si>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</si>
  <si>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</si>
  <si>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</si>
  <si>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</si>
  <si>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</si>
  <si>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</si>
  <si>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</si>
  <si>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</si>
  <si>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</si>
  <si>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</si>
  <si>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</si>
  <si>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</si>
  <si>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</si>
  <si>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</si>
  <si>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</si>
  <si>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</si>
  <si>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</si>
  <si>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</si>
  <si>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</si>
  <si>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</si>
  <si>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</si>
  <si>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</si>
  <si>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</si>
  <si>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</si>
  <si>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</si>
  <si>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</si>
  <si>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</si>
  <si>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</si>
  <si>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</si>
  <si>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</si>
  <si>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</si>
  <si>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</si>
  <si>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</si>
  <si>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</si>
  <si>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</si>
  <si>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</si>
  <si>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</si>
  <si>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</si>
  <si>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</si>
  <si>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</si>
  <si>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</si>
  <si>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</si>
  <si>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</si>
  <si>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</si>
  <si>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</si>
  <si>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</si>
  <si>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</si>
  <si>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</si>
  <si>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</si>
  <si>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</si>
  <si>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</si>
  <si>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</si>
  <si>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</si>
  <si>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</si>
  <si>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</si>
  <si>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</si>
  <si>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</si>
  <si>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</si>
  <si>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</si>
  <si>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</si>
  <si>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</si>
  <si>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</si>
  <si>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</si>
  <si>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</si>
  <si>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</si>
  <si>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</si>
  <si>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</si>
  <si>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</si>
  <si>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</si>
  <si>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</si>
  <si>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</si>
  <si>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</si>
  <si>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</si>
  <si>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</si>
  <si>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</si>
  <si>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</si>
  <si>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</si>
  <si>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</si>
  <si>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</si>
  <si>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</si>
  <si>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</si>
  <si>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</si>
  <si>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</si>
  <si>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</si>
  <si>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</si>
  <si>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</si>
  <si>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</si>
  <si>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</si>
  <si>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</si>
  <si>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</si>
  <si>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</si>
  <si>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</si>
  <si>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</si>
  <si>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</si>
  <si>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</si>
  <si>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</si>
  <si>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</si>
  <si>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</si>
  <si>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</si>
  <si>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</si>
  <si>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</si>
  <si>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</si>
  <si>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</si>
  <si>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</si>
  <si>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</si>
  <si>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</si>
  <si>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</si>
  <si>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</si>
  <si>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</si>
  <si>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</si>
  <si>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</si>
  <si>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</si>
  <si>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</si>
  <si>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</si>
  <si>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</si>
  <si>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</si>
  <si>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</si>
  <si>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</si>
  <si>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</si>
  <si>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</si>
  <si>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</si>
  <si>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</si>
  <si>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</si>
  <si>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</si>
  <si>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</si>
  <si>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</si>
  <si>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</si>
  <si>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</si>
  <si>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</si>
  <si>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</si>
  <si>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</si>
  <si>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</si>
  <si>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</si>
  <si>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</si>
  <si>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</si>
  <si>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</si>
  <si>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</si>
  <si>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</si>
  <si>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</si>
  <si>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</si>
  <si>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</si>
  <si>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</si>
  <si>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</si>
  <si>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</si>
  <si>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</si>
  <si>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</si>
  <si>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</si>
  <si>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</si>
  <si>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</si>
  <si>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</si>
  <si>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</si>
  <si>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</si>
  <si>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</si>
  <si>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</si>
  <si>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</si>
  <si>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</si>
  <si>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</si>
  <si>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</si>
  <si>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</si>
  <si>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</si>
  <si>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</si>
  <si>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</si>
  <si>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</si>
  <si>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</si>
  <si>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</si>
  <si>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</si>
  <si>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</si>
  <si>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</si>
  <si>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</si>
  <si>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</si>
  <si>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</si>
  <si>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</si>
  <si>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</si>
  <si>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</si>
  <si>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</si>
  <si>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</si>
  <si>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</si>
  <si>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</si>
  <si>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</si>
  <si>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</si>
  <si>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</si>
  <si>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</si>
  <si>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</si>
  <si>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</si>
  <si>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</si>
  <si>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</si>
  <si>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</si>
  <si>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</si>
  <si>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</si>
  <si>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</si>
  <si>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</si>
  <si>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</si>
  <si>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</si>
  <si>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</si>
  <si>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</si>
  <si>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</si>
  <si>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</si>
  <si>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</si>
  <si>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</si>
  <si>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</si>
  <si>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</si>
  <si>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</si>
  <si>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</si>
  <si>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</si>
  <si>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</si>
  <si>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</si>
  <si>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</si>
  <si>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</si>
  <si>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</si>
  <si>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</si>
  <si>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</si>
  <si>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</si>
  <si>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</si>
  <si>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</si>
  <si>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</si>
  <si>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</si>
  <si>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</si>
  <si>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</si>
  <si>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</si>
  <si>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</si>
  <si>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</si>
  <si>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</si>
  <si>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</si>
  <si>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</si>
  <si>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</si>
  <si>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</si>
  <si>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</si>
  <si>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</si>
  <si>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</si>
  <si>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</si>
  <si>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</si>
  <si>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</si>
  <si>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</si>
  <si>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</si>
  <si>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</si>
  <si>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</si>
  <si>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</si>
  <si>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</si>
  <si>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</si>
  <si>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</si>
  <si>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</si>
  <si>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</si>
  <si>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</si>
  <si>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</si>
  <si>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</si>
  <si>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</si>
  <si>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</si>
  <si>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</si>
  <si>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</si>
  <si>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</si>
  <si>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</si>
  <si>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</si>
  <si>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</si>
  <si>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</si>
  <si>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</si>
  <si>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</si>
  <si>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</si>
  <si>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</si>
  <si>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</si>
  <si>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</si>
  <si>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</si>
  <si>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</si>
  <si>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</si>
  <si>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</si>
  <si>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</si>
  <si>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</si>
  <si>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</si>
  <si>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</si>
  <si>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</si>
  <si>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</si>
  <si>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</si>
  <si>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</si>
  <si>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</si>
  <si>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</si>
  <si>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</si>
  <si>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</si>
  <si>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</si>
  <si>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</si>
  <si>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</si>
  <si>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</si>
  <si>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</si>
  <si>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</si>
  <si>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</si>
  <si>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</si>
  <si>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</si>
  <si>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</si>
  <si>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</si>
  <si>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</si>
  <si>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</si>
  <si>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</si>
  <si>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</si>
  <si>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</si>
  <si>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</si>
  <si>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</si>
  <si>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</si>
  <si>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</si>
  <si>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</si>
  <si>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</si>
  <si>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</si>
  <si>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</si>
  <si>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</si>
  <si>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</si>
  <si>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</si>
  <si>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</si>
  <si>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</si>
  <si>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</si>
  <si>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</si>
  <si>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</si>
  <si>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</si>
  <si>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</si>
  <si>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</si>
  <si>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</si>
  <si>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</si>
  <si>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</si>
  <si>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</si>
  <si>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</si>
  <si>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</si>
  <si>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</si>
  <si>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</si>
  <si>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</si>
  <si>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</si>
  <si>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</si>
  <si>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</si>
  <si>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</si>
  <si>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</si>
  <si>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</si>
  <si>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</si>
  <si>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</si>
  <si>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</si>
  <si>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</si>
  <si>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</si>
  <si>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</si>
  <si>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</si>
  <si>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</si>
  <si>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</si>
  <si>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</si>
  <si>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</si>
  <si>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</si>
  <si>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</si>
  <si>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</si>
  <si>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</si>
  <si>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</si>
  <si>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</si>
  <si>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</si>
  <si>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</si>
  <si>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</si>
  <si>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</si>
  <si>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</si>
  <si>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</si>
  <si>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</si>
  <si>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</si>
  <si>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</si>
  <si>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</si>
  <si>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</si>
  <si>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</si>
  <si>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</si>
  <si>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</si>
  <si>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</si>
  <si>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</si>
  <si>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</si>
  <si>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</si>
  <si>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</si>
  <si>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</si>
  <si>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</si>
  <si>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</si>
  <si>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</si>
  <si>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</si>
  <si>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</si>
  <si>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</si>
  <si>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</si>
  <si>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</si>
  <si>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</si>
  <si>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</si>
  <si>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</si>
  <si>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</si>
  <si>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</si>
  <si>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</si>
  <si>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</si>
  <si>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</si>
  <si>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</si>
  <si>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</si>
  <si>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</si>
  <si>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</si>
  <si>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</si>
  <si>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</si>
  <si>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</si>
  <si>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</si>
  <si>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</si>
  <si>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</si>
  <si>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</si>
  <si>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</si>
  <si>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</si>
  <si>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</si>
  <si>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</si>
  <si>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</si>
  <si>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</si>
  <si>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</si>
  <si>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</si>
  <si>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</si>
  <si>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</si>
  <si>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</si>
  <si>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</si>
  <si>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</si>
  <si>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</si>
  <si>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</si>
  <si>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</si>
  <si>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</si>
  <si>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</si>
  <si>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</si>
  <si>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</si>
  <si>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</si>
  <si>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</si>
  <si>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</si>
  <si>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</si>
  <si>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</si>
  <si>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</si>
  <si>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</si>
  <si>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</si>
  <si>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</si>
  <si>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</si>
  <si>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</si>
  <si>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</si>
  <si>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</si>
  <si>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</si>
  <si>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</si>
  <si>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</si>
  <si>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</si>
  <si>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</si>
  <si>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</si>
  <si>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</si>
  <si>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</si>
  <si>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</si>
  <si>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</si>
  <si>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</si>
  <si>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</si>
  <si>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</si>
  <si>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</si>
  <si>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</si>
  <si>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</si>
  <si>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</si>
  <si>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</si>
  <si>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</si>
  <si>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</si>
  <si>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</si>
  <si>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</si>
  <si>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</si>
  <si>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</si>
  <si>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</si>
  <si>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</si>
  <si>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</si>
  <si>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</si>
  <si>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</si>
  <si>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</si>
  <si>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</si>
  <si>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</si>
  <si>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</si>
  <si>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</si>
  <si>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</si>
  <si>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</si>
  <si>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</si>
  <si>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</si>
  <si>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</si>
  <si>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</si>
  <si>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</si>
  <si>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</si>
  <si>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</si>
  <si>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</si>
  <si>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</si>
  <si>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</si>
  <si>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</si>
  <si>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</si>
  <si>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</si>
  <si>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</si>
  <si>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</si>
  <si>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</si>
  <si>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</si>
  <si>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</si>
  <si>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</si>
  <si>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</si>
  <si>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</si>
  <si>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</si>
  <si>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</si>
  <si>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</si>
  <si>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</si>
  <si>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</si>
  <si>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</si>
  <si>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</si>
  <si>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</si>
  <si>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</si>
  <si>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</si>
  <si>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</si>
  <si>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</si>
  <si>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</si>
  <si>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</si>
  <si>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</si>
  <si>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</si>
  <si>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</si>
  <si>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</si>
  <si>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</si>
  <si>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</si>
  <si>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</si>
  <si>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</si>
  <si>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</si>
  <si>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</si>
  <si>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</si>
  <si>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</si>
  <si>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</si>
  <si>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</si>
  <si>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</si>
  <si>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</si>
  <si>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</si>
  <si>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</si>
  <si>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</si>
  <si>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</si>
  <si>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</si>
  <si>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</si>
  <si>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</si>
  <si>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</si>
  <si>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</si>
  <si>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</si>
  <si>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</si>
  <si>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</si>
  <si>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</si>
  <si>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</si>
  <si>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</si>
  <si>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</si>
  <si>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</si>
  <si>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</si>
  <si>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</si>
  <si>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</si>
  <si>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</si>
  <si>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</si>
  <si>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</si>
  <si>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</si>
  <si>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</si>
  <si>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</si>
  <si>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</si>
  <si>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</si>
  <si>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</si>
  <si>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</si>
  <si>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</si>
  <si>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</si>
  <si>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</si>
  <si>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</si>
  <si>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</si>
  <si>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</si>
  <si>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</si>
  <si>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</si>
  <si>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</si>
  <si>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</si>
  <si>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</si>
  <si>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</si>
  <si>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</si>
  <si>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</si>
  <si>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</si>
  <si>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</si>
  <si>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</si>
  <si>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</si>
  <si>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</si>
  <si>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</si>
  <si>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</si>
  <si>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</si>
  <si>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</si>
  <si>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</si>
  <si>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</si>
  <si>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</si>
  <si>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</si>
  <si>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</si>
  <si>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</si>
  <si>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</si>
  <si>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</si>
  <si>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</si>
  <si>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</si>
  <si>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</si>
  <si>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</si>
  <si>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</si>
  <si>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</si>
  <si>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</si>
  <si>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</si>
  <si>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</si>
  <si>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</si>
  <si>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</si>
  <si>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</si>
  <si>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</si>
  <si>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</si>
  <si>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</si>
  <si>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</si>
  <si>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</si>
  <si>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</si>
  <si>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</si>
  <si>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</si>
  <si>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</si>
  <si>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</si>
  <si>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</si>
  <si>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</si>
  <si>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</si>
  <si>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</si>
  <si>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</si>
  <si>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</si>
  <si>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</si>
  <si>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</si>
  <si>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</si>
  <si>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</si>
  <si>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</si>
  <si>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</si>
  <si>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</si>
  <si>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</si>
  <si>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</si>
  <si>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</si>
  <si>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</si>
  <si>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</si>
  <si>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</si>
  <si>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</si>
  <si>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</si>
  <si>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</si>
  <si>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</si>
  <si>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</si>
  <si>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</si>
  <si>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</si>
  <si>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</si>
  <si>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</si>
  <si>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</si>
  <si>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</si>
  <si>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</si>
  <si>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</si>
  <si>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</si>
  <si>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</si>
  <si>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</si>
  <si>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</si>
  <si>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</si>
  <si>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</si>
  <si>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</si>
  <si>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</si>
  <si>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</si>
  <si>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</si>
  <si>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</si>
  <si>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</si>
  <si>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</si>
  <si>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</si>
  <si>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</si>
  <si>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</si>
  <si>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</si>
  <si>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</si>
  <si>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</si>
  <si>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</si>
  <si>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</si>
  <si>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</si>
  <si>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</si>
  <si>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</si>
  <si>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</si>
  <si>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</si>
  <si>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</si>
  <si>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</si>
  <si>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</si>
  <si>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</si>
  <si>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</si>
  <si>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</si>
  <si>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</si>
  <si>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</si>
  <si>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</si>
  <si>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</si>
  <si>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</si>
  <si>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</si>
  <si>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</si>
  <si>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</si>
  <si>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</si>
  <si>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</si>
  <si>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</si>
  <si>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</si>
  <si>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</si>
  <si>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</si>
  <si>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</si>
  <si>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</si>
  <si>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</si>
  <si>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</si>
  <si>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</si>
  <si>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</si>
  <si>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</si>
  <si>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</si>
  <si>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</si>
  <si>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</si>
  <si>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</si>
  <si>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</si>
  <si>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</si>
  <si>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</si>
  <si>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</si>
  <si>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</si>
  <si>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</si>
  <si>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</si>
  <si>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</si>
  <si>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</si>
  <si>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</si>
  <si>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</si>
  <si>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</si>
  <si>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</si>
  <si>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</si>
  <si>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</si>
  <si>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</si>
  <si>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</si>
  <si>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</si>
  <si>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</si>
  <si>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</si>
  <si>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</si>
  <si>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</si>
  <si>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</si>
  <si>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</si>
  <si>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</si>
  <si>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</si>
  <si>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</si>
  <si>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</si>
  <si>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</si>
  <si>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</si>
  <si>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</si>
  <si>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</si>
  <si>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</si>
  <si>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</si>
  <si>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</si>
  <si>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</si>
  <si>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</si>
  <si>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</si>
  <si>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</si>
  <si>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</si>
  <si>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</si>
  <si>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</si>
  <si>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</si>
  <si>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</si>
  <si>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</si>
  <si>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</si>
  <si>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</si>
  <si>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</si>
  <si>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</si>
  <si>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</si>
  <si>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</si>
  <si>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</si>
  <si>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</si>
  <si>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</si>
  <si>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</si>
  <si>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</si>
  <si>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</si>
  <si>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</si>
  <si>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</si>
  <si>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</si>
  <si>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</si>
  <si>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</si>
  <si>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</si>
  <si>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</si>
  <si>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</si>
  <si>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</si>
  <si>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</si>
  <si>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</si>
  <si>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</si>
  <si>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</si>
  <si>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</si>
  <si>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</si>
  <si>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</si>
  <si>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</si>
  <si>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</si>
  <si>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</si>
  <si>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</si>
  <si>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</si>
  <si>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</si>
  <si>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</si>
  <si>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</si>
  <si>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</si>
  <si>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</si>
  <si>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</si>
  <si>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</si>
  <si>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</si>
  <si>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</si>
  <si>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</si>
  <si>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</si>
  <si>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</si>
  <si>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</si>
  <si>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</si>
  <si>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</si>
  <si>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</si>
  <si>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</si>
  <si>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</si>
  <si>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</si>
  <si>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</si>
  <si>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</si>
  <si>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</si>
  <si>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</si>
  <si>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</si>
  <si>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</si>
  <si>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</si>
  <si>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</si>
  <si>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</si>
  <si>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</si>
  <si>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</si>
  <si>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</si>
  <si>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</si>
  <si>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</si>
  <si>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</si>
  <si>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</si>
  <si>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</si>
  <si>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</si>
  <si>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</si>
  <si>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</si>
  <si>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</si>
  <si>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</si>
  <si>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</si>
  <si>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</si>
  <si>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</si>
  <si>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</si>
  <si>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</si>
  <si>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</si>
  <si>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</si>
  <si>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</si>
  <si>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</si>
  <si>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</si>
  <si>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</si>
  <si>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</si>
  <si>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</si>
  <si>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</si>
  <si>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</si>
  <si>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</si>
  <si>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</si>
  <si>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</si>
  <si>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</si>
  <si>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</si>
  <si>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</si>
  <si>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</si>
  <si>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</si>
  <si>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</si>
  <si>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</si>
  <si>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</si>
  <si>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</si>
  <si>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</si>
  <si>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</si>
  <si>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</si>
  <si>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</si>
  <si>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</si>
  <si>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</si>
  <si>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</si>
  <si>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</si>
  <si>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</si>
  <si>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</si>
  <si>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</si>
  <si>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</si>
  <si>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</si>
  <si>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</si>
  <si>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</si>
  <si>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</si>
  <si>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</si>
  <si>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</si>
  <si>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</si>
  <si>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</si>
  <si>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</si>
  <si>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</si>
  <si>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</si>
  <si>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</si>
  <si>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</si>
  <si>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</si>
  <si>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</si>
  <si>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</si>
  <si>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</si>
  <si>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</si>
  <si>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</si>
  <si>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</si>
  <si>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</si>
  <si>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</si>
  <si>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</si>
  <si>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</si>
  <si>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</si>
  <si>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</si>
  <si>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</si>
  <si>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</si>
  <si>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</si>
  <si>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</si>
  <si>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</si>
  <si>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</si>
  <si>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</si>
  <si>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</si>
  <si>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</si>
  <si>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</si>
  <si>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</si>
  <si>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</si>
  <si>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</si>
  <si>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</si>
  <si>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</si>
  <si>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</si>
  <si>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</si>
  <si>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</si>
  <si>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</si>
  <si>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</si>
  <si>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</si>
  <si>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</si>
  <si>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</si>
  <si>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</si>
  <si>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</si>
  <si>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</si>
  <si>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</si>
  <si>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</si>
  <si>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</si>
  <si>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</si>
  <si>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</si>
  <si>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</si>
  <si>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</si>
  <si>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</si>
  <si>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</si>
  <si>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</si>
  <si>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</si>
  <si>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</si>
  <si>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</si>
  <si>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</si>
  <si>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</si>
  <si>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</si>
  <si>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</si>
  <si>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</si>
  <si>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</si>
  <si>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</si>
  <si>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</si>
  <si>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</si>
  <si>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</si>
  <si>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</si>
  <si>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</si>
  <si>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</si>
  <si>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</si>
  <si>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</si>
  <si>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</si>
  <si>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</si>
  <si>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</si>
  <si>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</si>
  <si>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</si>
  <si>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</si>
  <si>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</si>
  <si>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</si>
  <si>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</si>
  <si>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</si>
  <si>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</si>
  <si>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</si>
  <si>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</si>
  <si>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</si>
  <si>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</si>
  <si>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</si>
  <si>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</si>
  <si>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</si>
  <si>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</si>
  <si>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</si>
  <si>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</si>
  <si>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</si>
  <si>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</si>
  <si>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</si>
  <si>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</si>
  <si>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</si>
  <si>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</si>
  <si>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</si>
  <si>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</si>
  <si>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</si>
  <si>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</si>
  <si>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</si>
  <si>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</si>
  <si>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</si>
  <si>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</si>
  <si>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</si>
  <si>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</si>
  <si>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</si>
  <si>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</si>
  <si>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</si>
  <si>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</si>
  <si>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</si>
  <si>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</si>
  <si>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</si>
  <si>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</si>
  <si>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</si>
  <si>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</si>
  <si>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</si>
  <si>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</si>
  <si>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</si>
  <si>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</si>
  <si>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</si>
  <si>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</si>
  <si>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</si>
  <si>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</si>
  <si>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</si>
  <si>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</si>
  <si>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</si>
  <si>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</si>
  <si>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</si>
  <si>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</si>
  <si>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</si>
  <si>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</si>
  <si>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</si>
  <si>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</si>
  <si>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</si>
  <si>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</si>
  <si>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</si>
  <si>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</si>
  <si>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</si>
  <si>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</si>
  <si>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</si>
  <si>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</si>
  <si>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</si>
  <si>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</si>
  <si>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</si>
  <si>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</si>
  <si>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</si>
  <si>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</si>
  <si>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</si>
  <si>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</si>
  <si>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</si>
  <si>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</si>
  <si>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</si>
  <si>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</si>
  <si>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</si>
  <si>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</si>
  <si>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</si>
  <si>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</si>
  <si>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</si>
  <si>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</si>
  <si>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</si>
  <si>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</si>
  <si>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</si>
  <si>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</si>
  <si>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</si>
  <si>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</si>
  <si>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</si>
  <si>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</si>
  <si>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</si>
  <si>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</si>
  <si>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</si>
  <si>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</si>
  <si>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</si>
  <si>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</si>
  <si>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</si>
  <si>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</si>
  <si>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</si>
  <si>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</si>
  <si>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</si>
  <si>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</si>
  <si>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</si>
  <si>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</si>
  <si>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</si>
  <si>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</si>
  <si>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</si>
  <si>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</si>
  <si>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</si>
  <si>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</si>
  <si>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</si>
  <si>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</si>
  <si>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</si>
  <si>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</si>
  <si>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</si>
  <si>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</si>
  <si>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</si>
  <si>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</si>
  <si>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</si>
  <si>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</si>
  <si>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</si>
  <si>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</si>
  <si>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</si>
  <si>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</si>
  <si>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</si>
  <si>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</si>
  <si>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</si>
  <si>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</si>
  <si>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</si>
  <si>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</si>
  <si>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</si>
  <si>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</si>
  <si>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</si>
  <si>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</si>
  <si>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</si>
  <si>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</si>
  <si>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</si>
  <si>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</si>
  <si>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</si>
  <si>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</si>
  <si>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</si>
  <si>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</si>
  <si>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</si>
  <si>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</si>
  <si>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</si>
  <si>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</si>
  <si>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</si>
  <si>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</si>
  <si>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</si>
  <si>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</si>
  <si>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</si>
  <si>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</si>
  <si>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</si>
  <si>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</si>
  <si>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</si>
  <si>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</si>
  <si>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</si>
  <si>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</si>
  <si>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</si>
  <si>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</si>
  <si>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</si>
  <si>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</si>
  <si>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</si>
  <si>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</si>
  <si>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</si>
  <si>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</si>
  <si>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</si>
  <si>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</si>
  <si>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</si>
  <si>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</si>
  <si>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</si>
  <si>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</si>
  <si>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</si>
  <si>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</si>
  <si>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</si>
  <si>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</si>
  <si>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</si>
  <si>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</si>
  <si>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</si>
  <si>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</si>
  <si>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</si>
  <si>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</si>
  <si>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</si>
  <si>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</si>
  <si>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</si>
  <si>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</si>
  <si>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</si>
  <si>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</si>
  <si>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</si>
  <si>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</si>
  <si>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</si>
  <si>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</si>
  <si>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</si>
  <si>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</si>
  <si>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</si>
  <si>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</si>
  <si>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</si>
  <si>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</si>
  <si>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</si>
  <si>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</si>
  <si>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</si>
  <si>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</si>
  <si>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</si>
  <si>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</si>
  <si>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</si>
  <si>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</si>
  <si>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</si>
  <si>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</si>
  <si>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</si>
  <si>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</si>
  <si>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</si>
  <si>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</si>
  <si>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</si>
  <si>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</si>
  <si>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</si>
  <si>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</si>
  <si>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</si>
  <si>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</si>
  <si>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</si>
  <si>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</si>
  <si>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</si>
  <si>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</si>
  <si>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</si>
  <si>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</si>
  <si>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</si>
  <si>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</si>
  <si>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</si>
  <si>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</si>
  <si>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</si>
  <si>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</si>
  <si>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</si>
  <si>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</si>
  <si>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</si>
  <si>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</si>
  <si>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</si>
  <si>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</si>
  <si>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</si>
  <si>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</si>
  <si>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</si>
  <si>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</si>
  <si>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</si>
  <si>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</si>
  <si>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</si>
  <si>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</si>
  <si>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</si>
  <si>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</si>
  <si>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</si>
  <si>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</si>
  <si>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</si>
  <si>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</si>
  <si>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</si>
  <si>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</si>
  <si>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</si>
  <si>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</si>
  <si>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</si>
  <si>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</si>
  <si>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</si>
  <si>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</si>
  <si>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</si>
  <si>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</si>
  <si>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</si>
  <si>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</si>
  <si>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</si>
  <si>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</si>
  <si>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</si>
  <si>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</si>
  <si>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</si>
  <si>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</si>
  <si>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</si>
  <si>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</si>
  <si>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</si>
  <si>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</si>
  <si>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</si>
  <si>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</si>
  <si>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</si>
  <si>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</si>
  <si>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</si>
  <si>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</si>
  <si>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</si>
  <si>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</si>
  <si>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</si>
  <si>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</si>
  <si>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</si>
  <si>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</si>
  <si>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</si>
  <si>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</si>
  <si>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</si>
  <si>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</si>
  <si>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</si>
  <si>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</si>
  <si>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</si>
  <si>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</si>
  <si>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</si>
  <si>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</si>
  <si>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</si>
  <si>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</si>
  <si>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</si>
  <si>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</si>
  <si>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</si>
  <si>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</si>
  <si>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</si>
  <si>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</si>
  <si>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</si>
  <si>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</si>
  <si>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</si>
  <si>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</si>
  <si>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</si>
  <si>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</si>
  <si>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</si>
  <si>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</si>
  <si>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</si>
  <si>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</si>
  <si>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</si>
  <si>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</si>
  <si>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</si>
  <si>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</si>
  <si>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</si>
  <si>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</si>
  <si>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</si>
  <si>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</si>
  <si>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</si>
  <si>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</si>
  <si>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</si>
  <si>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</si>
  <si>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</si>
  <si>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</si>
  <si>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</si>
  <si>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</si>
  <si>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</si>
  <si>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</si>
  <si>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</si>
  <si>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</si>
  <si>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</si>
  <si>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</si>
  <si>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</si>
  <si>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</si>
  <si>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</si>
  <si>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</si>
  <si>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</si>
  <si>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</si>
  <si>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</si>
  <si>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</si>
  <si>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</si>
  <si>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</si>
  <si>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</si>
  <si>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</si>
  <si>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</si>
  <si>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</si>
  <si>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</si>
  <si>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</si>
  <si>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</si>
  <si>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</si>
  <si>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</si>
  <si>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</si>
  <si>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</si>
  <si>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</si>
  <si>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</si>
  <si>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</si>
  <si>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</si>
  <si>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</si>
  <si>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</si>
  <si>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</si>
  <si>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</si>
  <si>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</si>
  <si>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</si>
  <si>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</si>
  <si>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</si>
  <si>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</si>
  <si>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</si>
  <si>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</si>
  <si>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</si>
  <si>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</si>
  <si>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</si>
  <si>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</si>
  <si>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</si>
  <si>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</si>
  <si>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</si>
  <si>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</si>
  <si>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</si>
  <si>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</si>
  <si>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</si>
  <si>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</si>
  <si>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</si>
  <si>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</si>
  <si>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</si>
  <si>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</si>
  <si>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</si>
  <si>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</si>
  <si>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</si>
  <si>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</si>
  <si>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</si>
  <si>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</si>
  <si>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</si>
  <si>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</si>
  <si>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</si>
  <si>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</si>
  <si>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</si>
  <si>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</si>
  <si>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</si>
  <si>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</si>
  <si>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</si>
  <si>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</si>
  <si>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</si>
  <si>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</si>
  <si>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</si>
  <si>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</si>
  <si>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</si>
  <si>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</si>
  <si>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</si>
  <si>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</si>
  <si>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</si>
  <si>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</si>
  <si>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</si>
  <si>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</si>
  <si>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</si>
  <si>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</si>
  <si>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</si>
  <si>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</si>
  <si>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</si>
  <si>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</si>
  <si>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</si>
  <si>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</si>
  <si>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</si>
  <si>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</si>
  <si>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</si>
  <si>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</si>
  <si>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</si>
  <si>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</si>
  <si>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</si>
  <si>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</si>
  <si>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</si>
  <si>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</si>
  <si>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</si>
  <si>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</si>
  <si>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</si>
  <si>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</si>
  <si>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</si>
  <si>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</si>
  <si>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</si>
  <si>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</si>
  <si>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</si>
  <si>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</si>
  <si>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</si>
  <si>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</si>
  <si>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</si>
  <si>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</si>
  <si>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</si>
  <si>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</si>
  <si>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</si>
  <si>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</si>
  <si>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</si>
  <si>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</si>
  <si>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</si>
  <si>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</si>
  <si>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</si>
  <si>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</si>
  <si>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</si>
  <si>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</si>
  <si>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</si>
  <si>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</si>
  <si>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</si>
  <si>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</si>
  <si>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</si>
  <si>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</si>
  <si>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</si>
  <si>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</si>
  <si>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</si>
  <si>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</si>
  <si>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</si>
  <si>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</si>
  <si>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</si>
  <si>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</si>
  <si>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</si>
  <si>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</si>
  <si>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</si>
  <si>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</si>
  <si>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</si>
  <si>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</si>
  <si>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</si>
  <si>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</si>
  <si>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</si>
  <si>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</si>
  <si>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</si>
  <si>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</si>
  <si>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</si>
  <si>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</si>
  <si>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</si>
  <si>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</si>
  <si>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</si>
  <si>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</si>
  <si>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</si>
  <si>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</si>
  <si>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</si>
  <si>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</si>
  <si>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</si>
  <si>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</si>
  <si>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</si>
  <si>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</si>
  <si>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</si>
  <si>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</si>
  <si>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</si>
  <si>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</si>
  <si>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</si>
  <si>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</si>
  <si>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</si>
  <si>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</si>
  <si>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</si>
  <si>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</si>
  <si>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</si>
  <si>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</si>
  <si>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</si>
  <si>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</si>
  <si>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</si>
  <si>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</si>
  <si>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</si>
  <si>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</si>
  <si>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</si>
  <si>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</si>
  <si>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</si>
  <si>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</si>
  <si>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</si>
  <si>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</si>
  <si>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</si>
  <si>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</si>
  <si>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</si>
  <si>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</si>
  <si>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</si>
  <si>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</si>
  <si>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</si>
  <si>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</si>
  <si>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</si>
  <si>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</si>
  <si>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</si>
  <si>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</si>
  <si>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</si>
  <si>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</si>
  <si>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</si>
  <si>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</si>
  <si>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</si>
  <si>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</si>
  <si>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</si>
  <si>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</si>
  <si>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</si>
  <si>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</si>
  <si>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</si>
  <si>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</si>
  <si>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</si>
  <si>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</si>
  <si>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</si>
  <si>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</si>
  <si>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</si>
  <si>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</si>
  <si>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</si>
  <si>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</si>
  <si>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</si>
  <si>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</si>
  <si>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</si>
  <si>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</si>
  <si>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</si>
  <si>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</si>
  <si>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</si>
  <si>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</si>
  <si>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</si>
  <si>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</si>
  <si>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</si>
  <si>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</si>
  <si>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</si>
  <si>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</si>
  <si>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</si>
  <si>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</si>
  <si>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</si>
  <si>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</si>
  <si>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</si>
  <si>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</si>
  <si>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</si>
  <si>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</si>
  <si>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</si>
  <si>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</si>
  <si>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</si>
  <si>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</si>
  <si>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</si>
  <si>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</si>
  <si>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</si>
  <si>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</si>
  <si>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</si>
  <si>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</si>
  <si>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</si>
  <si>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</si>
  <si>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</si>
  <si>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</si>
  <si>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</si>
  <si>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</si>
  <si>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</si>
  <si>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</si>
  <si>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</si>
  <si>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</si>
  <si>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</si>
  <si>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</si>
  <si>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</si>
  <si>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</si>
  <si>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</si>
  <si>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</si>
  <si>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</si>
  <si>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</si>
  <si>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</si>
  <si>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</si>
  <si>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</si>
  <si>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</si>
  <si>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</si>
  <si>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</si>
  <si>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</si>
  <si>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</si>
  <si>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</si>
  <si>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</si>
  <si>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</si>
  <si>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</si>
  <si>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</si>
  <si>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</si>
  <si>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</si>
  <si>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</si>
  <si>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</si>
  <si>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</si>
  <si>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</si>
  <si>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</si>
  <si>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</si>
  <si>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</si>
  <si>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</si>
  <si>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</si>
  <si>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</si>
  <si>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</si>
  <si>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</si>
  <si>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</si>
  <si>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</si>
  <si>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</si>
  <si>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</si>
  <si>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</si>
  <si>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</si>
  <si>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</si>
  <si>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</si>
  <si>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</si>
  <si>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</si>
  <si>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</si>
  <si>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</si>
  <si>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</si>
  <si>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</si>
  <si>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</si>
  <si>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</si>
  <si>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</si>
  <si>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</si>
  <si>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</si>
  <si>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</si>
  <si>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</si>
  <si>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</si>
  <si>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</si>
  <si>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</si>
  <si>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</si>
  <si>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</si>
  <si>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</si>
  <si>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</si>
  <si>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</si>
  <si>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</si>
  <si>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</si>
  <si>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</si>
  <si>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</si>
  <si>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</si>
  <si>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</si>
  <si>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</si>
  <si>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</si>
  <si>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</si>
  <si>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</si>
  <si>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</si>
  <si>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</si>
  <si>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</si>
  <si>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</si>
  <si>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</si>
  <si>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</si>
  <si>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</si>
  <si>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</si>
  <si>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</si>
  <si>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</si>
  <si>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</si>
  <si>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</si>
  <si>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</si>
  <si>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</si>
  <si>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</si>
  <si>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</si>
  <si>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</si>
  <si>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</si>
  <si>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</si>
  <si>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</si>
  <si>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</si>
  <si>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</si>
  <si>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</si>
  <si>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</si>
  <si>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</si>
  <si>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</si>
  <si>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</si>
  <si>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</si>
  <si>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</si>
  <si>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</si>
  <si>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</si>
  <si>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</si>
  <si>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</si>
  <si>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</si>
  <si>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</si>
  <si>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</si>
  <si>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</si>
  <si>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</si>
  <si>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</si>
  <si>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</si>
  <si>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</si>
  <si>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</si>
  <si>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</si>
  <si>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</si>
  <si>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</si>
  <si>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</si>
  <si>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</si>
  <si>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</si>
  <si>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</si>
  <si>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</si>
  <si>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</si>
  <si>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</si>
  <si>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</si>
  <si>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</si>
  <si>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</si>
  <si>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</si>
  <si>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</si>
  <si>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</si>
  <si>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</si>
  <si>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</si>
  <si>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</si>
  <si>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</si>
  <si>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</si>
  <si>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</si>
  <si>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</si>
  <si>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</si>
  <si>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</si>
  <si>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</si>
  <si>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</si>
  <si>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</si>
  <si>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</si>
  <si>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</si>
  <si>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</si>
  <si>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</si>
  <si>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</si>
  <si>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</si>
  <si>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</si>
  <si>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</si>
  <si>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</si>
  <si>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</si>
  <si>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</si>
  <si>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</si>
  <si>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</si>
  <si>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</si>
  <si>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</si>
  <si>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</si>
  <si>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</si>
  <si>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</si>
  <si>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</si>
  <si>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</si>
  <si>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</si>
  <si>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</si>
  <si>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</si>
  <si>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</si>
  <si>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</si>
  <si>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</si>
  <si>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</si>
  <si>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</si>
  <si>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</si>
  <si>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</si>
  <si>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</si>
  <si>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</si>
  <si>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</si>
  <si>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</si>
  <si>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</si>
  <si>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</si>
  <si>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</si>
  <si>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</si>
  <si>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</si>
  <si>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</si>
  <si>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</si>
  <si>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</si>
  <si>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</si>
  <si>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</si>
  <si>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</si>
  <si>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</si>
  <si>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</si>
  <si>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</si>
  <si>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</si>
  <si>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</si>
  <si>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</si>
  <si>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</si>
  <si>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</si>
  <si>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</si>
  <si>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</si>
  <si>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</si>
  <si>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</si>
  <si>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</si>
  <si>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</si>
  <si>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</si>
  <si>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</si>
  <si>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</si>
  <si>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</si>
  <si>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</si>
  <si>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</si>
  <si>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</si>
  <si>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</si>
  <si>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</si>
  <si>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</si>
  <si>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</si>
  <si>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</si>
  <si>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</si>
  <si>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</si>
  <si>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</si>
  <si>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</si>
  <si>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</si>
  <si>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</si>
  <si>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</si>
  <si>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</si>
  <si>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</si>
  <si>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</si>
  <si>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</si>
  <si>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</si>
  <si>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</si>
  <si>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</si>
  <si>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</si>
  <si>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</si>
  <si>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</si>
  <si>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</si>
  <si>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</si>
  <si>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</si>
  <si>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</si>
  <si>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</si>
  <si>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</si>
  <si>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</si>
  <si>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</si>
  <si>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</si>
  <si>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</si>
  <si>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</si>
  <si>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</si>
  <si>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</si>
  <si>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</si>
  <si>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</si>
  <si>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</si>
  <si>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</si>
  <si>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</si>
  <si>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</si>
  <si>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</si>
  <si>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</si>
  <si>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</si>
  <si>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</si>
  <si>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</si>
  <si>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</si>
  <si>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</si>
  <si>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</si>
  <si>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</si>
  <si>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</si>
  <si>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</si>
  <si>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</si>
  <si>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</si>
  <si>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</si>
  <si>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</si>
  <si>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</si>
  <si>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</si>
  <si>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</si>
  <si>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</si>
  <si>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</si>
  <si>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</si>
  <si>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</si>
  <si>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</si>
  <si>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</si>
  <si>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</si>
  <si>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</si>
  <si>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</si>
  <si>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</si>
  <si>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</si>
  <si>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</si>
  <si>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</si>
  <si>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</si>
  <si>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</si>
  <si>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</si>
  <si>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</si>
  <si>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</si>
  <si>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</si>
  <si>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</si>
  <si>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</si>
  <si>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</si>
  <si>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</si>
  <si>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</si>
  <si>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</si>
  <si>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</si>
  <si>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</si>
  <si>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</si>
  <si>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</si>
  <si>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</si>
  <si>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</si>
  <si>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</si>
  <si>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</si>
  <si>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</si>
  <si>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</si>
  <si>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</si>
  <si>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</si>
  <si>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</si>
  <si>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</si>
  <si>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</si>
  <si>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</si>
  <si>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</si>
  <si>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</si>
  <si>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</si>
  <si>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</si>
  <si>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</si>
  <si>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</si>
  <si>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</si>
  <si>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</si>
  <si>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</si>
  <si>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</si>
  <si>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</si>
  <si>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</si>
  <si>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</si>
  <si>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</si>
  <si>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</si>
  <si>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</si>
  <si>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</si>
  <si>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</si>
  <si>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</si>
  <si>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</si>
  <si>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</si>
  <si>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</si>
  <si>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</si>
  <si>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</si>
  <si>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</si>
  <si>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</si>
  <si>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</si>
  <si>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</si>
  <si>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</si>
  <si>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</si>
  <si>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</si>
  <si>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</si>
  <si>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</si>
  <si>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</si>
  <si>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</si>
  <si>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</si>
  <si>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</si>
  <si>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</si>
  <si>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</si>
  <si>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</si>
  <si>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</si>
  <si>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</si>
  <si>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</si>
  <si>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</si>
  <si>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</si>
  <si>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</si>
  <si>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</si>
  <si>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</si>
  <si>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</si>
  <si>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</si>
  <si>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</si>
  <si>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</si>
  <si>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</si>
  <si>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</si>
  <si>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</si>
  <si>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</si>
  <si>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</si>
  <si>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</si>
  <si>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</si>
  <si>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</si>
  <si>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</si>
  <si>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</si>
  <si>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</si>
  <si>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</si>
  <si>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</si>
  <si>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</si>
  <si>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</si>
  <si>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</si>
  <si>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</si>
  <si>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</si>
  <si>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</si>
  <si>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</si>
  <si>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</si>
  <si>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</si>
  <si>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</si>
  <si>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</si>
  <si>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</si>
  <si>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</si>
  <si>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</si>
  <si>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</si>
  <si>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</si>
  <si>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</si>
  <si>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</si>
  <si>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</si>
  <si>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</si>
  <si>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</si>
  <si>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</si>
  <si>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</si>
  <si>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</si>
  <si>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</si>
  <si>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</si>
  <si>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</si>
  <si>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</si>
  <si>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</si>
  <si>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</si>
  <si>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</si>
  <si>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</si>
  <si>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</si>
  <si>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</si>
  <si>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</si>
  <si>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</si>
  <si>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</si>
  <si>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</si>
  <si>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</si>
  <si>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</si>
  <si>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</si>
  <si>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</si>
  <si>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</si>
  <si>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</si>
  <si>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</si>
  <si>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</si>
  <si>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</si>
  <si>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</si>
  <si>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</si>
  <si>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</si>
  <si>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</si>
  <si>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</si>
  <si>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</si>
  <si>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</si>
  <si>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</si>
  <si>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</si>
  <si>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</si>
  <si>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</si>
  <si>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</si>
  <si>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</si>
  <si>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</si>
  <si>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</si>
  <si>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</si>
  <si>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</si>
  <si>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</si>
  <si>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</si>
  <si>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</si>
  <si>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</si>
  <si>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</si>
  <si>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</si>
  <si>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</si>
  <si>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</si>
  <si>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</si>
  <si>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</si>
  <si>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</si>
  <si>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</si>
  <si>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</si>
  <si>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</si>
  <si>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</si>
  <si>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</si>
  <si>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</si>
  <si>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</si>
  <si>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</si>
  <si>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</si>
  <si>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</si>
  <si>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</si>
  <si>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</si>
  <si>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</si>
  <si>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</si>
  <si>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</si>
  <si>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</si>
  <si>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</si>
  <si>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</si>
  <si>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</si>
  <si>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</si>
  <si>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</si>
  <si>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</si>
  <si>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</si>
  <si>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</si>
  <si>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</si>
  <si>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</si>
  <si>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</si>
  <si>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</si>
  <si>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</si>
  <si>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</si>
  <si>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</si>
  <si>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</si>
  <si>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</si>
  <si>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</si>
  <si>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</si>
  <si>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</si>
  <si>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</si>
  <si>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</si>
  <si>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</si>
  <si>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</si>
  <si>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</si>
  <si>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</si>
  <si>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</si>
  <si>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</si>
  <si>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</si>
  <si>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</si>
  <si>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</si>
  <si>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</si>
  <si>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</si>
  <si>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</si>
  <si>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</si>
  <si>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</si>
  <si>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</si>
  <si>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</si>
  <si>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</si>
  <si>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</si>
  <si>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</si>
  <si>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</si>
  <si>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</si>
  <si>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</si>
  <si>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</si>
  <si>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</si>
  <si>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</si>
  <si>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</si>
  <si>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</si>
  <si>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</si>
  <si>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</si>
  <si>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</si>
  <si>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</si>
  <si>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</si>
  <si>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</si>
  <si>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</si>
  <si>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</si>
  <si>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</si>
  <si>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</si>
  <si>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</si>
  <si>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</si>
  <si>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</si>
  <si>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</si>
  <si>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</si>
  <si>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</si>
  <si>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</si>
  <si>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</si>
  <si>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</si>
  <si>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</si>
  <si>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</si>
  <si>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</si>
  <si>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</si>
  <si>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</si>
  <si>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</si>
  <si>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</si>
  <si>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</si>
  <si>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</si>
  <si>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</si>
  <si>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</si>
  <si>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</si>
  <si>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</si>
  <si>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</si>
  <si>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</si>
  <si>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</si>
  <si>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</si>
  <si>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</si>
  <si>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</si>
  <si>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</si>
  <si>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</si>
  <si>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</si>
  <si>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</si>
  <si>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</si>
  <si>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</si>
  <si>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</si>
  <si>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</si>
  <si>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</si>
  <si>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</si>
  <si>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</si>
  <si>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</si>
  <si>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</si>
  <si>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</si>
  <si>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</si>
  <si>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</si>
  <si>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</si>
  <si>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</si>
  <si>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</si>
  <si>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</si>
  <si>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</si>
  <si>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</si>
  <si>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</si>
  <si>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</si>
  <si>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</si>
  <si>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</si>
  <si>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</si>
  <si>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</si>
  <si>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</si>
  <si>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</si>
  <si>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</si>
  <si>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</si>
  <si>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</si>
  <si>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</si>
  <si>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</si>
  <si>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</si>
  <si>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</si>
  <si>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</si>
  <si>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</si>
  <si>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</si>
  <si>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</si>
  <si>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</si>
  <si>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</si>
  <si>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</si>
  <si>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</si>
  <si>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</si>
  <si>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</si>
  <si>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</si>
  <si>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</si>
  <si>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</si>
  <si>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</si>
  <si>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</si>
  <si>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</si>
  <si>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</si>
  <si>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</si>
  <si>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</si>
  <si>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</si>
  <si>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</si>
  <si>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</si>
  <si>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</si>
  <si>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</si>
  <si>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</si>
  <si>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</si>
  <si>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</si>
  <si>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</si>
  <si>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</si>
  <si>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</si>
  <si>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</si>
  <si>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</si>
  <si>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</si>
  <si>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</si>
  <si>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</si>
  <si>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</si>
  <si>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</si>
  <si>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</si>
  <si>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</si>
  <si>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</si>
  <si>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</si>
  <si>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</si>
  <si>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</si>
  <si>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</si>
  <si>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</si>
  <si>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</si>
  <si>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</si>
  <si>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</si>
  <si>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</si>
  <si>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</si>
  <si>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</si>
  <si>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</si>
  <si>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</si>
  <si>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</si>
  <si>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</si>
  <si>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</si>
  <si>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</si>
  <si>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</si>
  <si>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</si>
  <si>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</si>
  <si>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</si>
  <si>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</si>
  <si>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</si>
  <si>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</si>
  <si>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</si>
  <si>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</si>
  <si>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</si>
  <si>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</si>
  <si>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</si>
  <si>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</si>
  <si>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</si>
  <si>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</si>
  <si>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</si>
  <si>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</si>
  <si>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</si>
  <si>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</si>
  <si>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</si>
  <si>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</si>
  <si>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</si>
  <si>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</si>
  <si>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</si>
  <si>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</si>
  <si>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</si>
  <si>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</si>
  <si>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</si>
  <si>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</si>
  <si>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</si>
  <si>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</si>
  <si>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</si>
  <si>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</si>
  <si>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</si>
  <si>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</si>
  <si>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</si>
  <si>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</si>
  <si>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</si>
  <si>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</si>
  <si>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</si>
  <si>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</si>
  <si>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</si>
  <si>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</si>
  <si>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</si>
  <si>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</si>
  <si>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</si>
  <si>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</si>
  <si>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</si>
  <si>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</si>
  <si>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</si>
  <si>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</si>
  <si>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</si>
  <si>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</si>
  <si>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</si>
  <si>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</si>
  <si>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</si>
  <si>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</si>
  <si>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</si>
  <si>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</si>
  <si>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</si>
  <si>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</si>
  <si>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</si>
  <si>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</si>
  <si>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</si>
  <si>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</si>
  <si>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</si>
  <si>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</si>
  <si>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</si>
  <si>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</si>
  <si>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</si>
  <si>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</si>
  <si>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</si>
  <si>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</si>
  <si>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</si>
  <si>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</si>
  <si>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</si>
  <si>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</si>
  <si>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</si>
  <si>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</si>
  <si>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</si>
  <si>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</si>
  <si>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</si>
  <si>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</si>
  <si>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</si>
  <si>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</si>
  <si>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</si>
  <si>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</si>
  <si>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</si>
  <si>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</si>
  <si>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</si>
  <si>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</si>
  <si>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</si>
  <si>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</si>
  <si>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</si>
  <si>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</si>
  <si>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</si>
  <si>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</si>
  <si>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</si>
  <si>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</si>
  <si>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</si>
  <si>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</si>
  <si>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</si>
  <si>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</si>
  <si>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</si>
  <si>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</si>
  <si>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</si>
  <si>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</si>
  <si>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</si>
  <si>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</si>
  <si>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</si>
  <si>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</si>
  <si>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</si>
  <si>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</si>
  <si>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</si>
  <si>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</si>
  <si>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</si>
  <si>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</si>
  <si>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</si>
  <si>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</si>
  <si>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</si>
  <si>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</si>
  <si>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</si>
  <si>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</si>
  <si>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</si>
  <si>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</si>
  <si>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</si>
  <si>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</si>
  <si>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</si>
  <si>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</si>
  <si>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</si>
  <si>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</si>
  <si>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</si>
  <si>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</si>
  <si>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</si>
  <si>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</si>
  <si>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</si>
  <si>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</si>
  <si>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</si>
  <si>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</si>
  <si>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</si>
  <si>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</si>
  <si>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</si>
  <si>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</si>
  <si>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</si>
  <si>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</si>
  <si>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</si>
  <si>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</si>
  <si>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</si>
  <si>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</si>
  <si>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</si>
  <si>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</si>
  <si>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</si>
  <si>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</si>
  <si>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</si>
  <si>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</si>
  <si>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</si>
  <si>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</si>
  <si>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</si>
  <si>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</si>
  <si>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</si>
  <si>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</si>
  <si>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</si>
  <si>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</si>
  <si>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</si>
  <si>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</si>
  <si>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</si>
  <si>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</si>
  <si>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</si>
  <si>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</si>
  <si>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</si>
  <si>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</si>
  <si>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</si>
  <si>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</si>
  <si>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</si>
  <si>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</si>
  <si>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</si>
  <si>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</si>
  <si>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</si>
  <si>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</si>
  <si>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</si>
  <si>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</si>
  <si>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</si>
  <si>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</si>
  <si>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</si>
  <si>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</si>
  <si>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</si>
  <si>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</si>
  <si>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</si>
  <si>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</si>
  <si>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</si>
  <si>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</si>
  <si>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</si>
  <si>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</si>
  <si>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</si>
  <si>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</si>
  <si>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</si>
  <si>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</si>
  <si>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</si>
  <si>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</si>
  <si>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</si>
  <si>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</si>
  <si>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</si>
  <si>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</si>
  <si>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</si>
  <si>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</si>
  <si>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</si>
  <si>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</si>
  <si>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</si>
  <si>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</si>
  <si>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</si>
  <si>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</si>
  <si>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</si>
  <si>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</si>
  <si>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</si>
  <si>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</si>
  <si>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</si>
  <si>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</si>
  <si>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</si>
  <si>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</si>
  <si>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</si>
  <si>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</si>
  <si>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</si>
  <si>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</si>
  <si>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</si>
  <si>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</si>
  <si>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</si>
  <si>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</si>
  <si>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</si>
  <si>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</si>
  <si>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</si>
  <si>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</si>
  <si>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</si>
  <si>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</si>
  <si>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</si>
  <si>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</si>
  <si>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</si>
  <si>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</si>
  <si>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</si>
  <si>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</si>
  <si>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</si>
  <si>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</si>
  <si>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</si>
  <si>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</si>
  <si>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</si>
  <si>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</si>
  <si>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</si>
  <si>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</si>
  <si>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</si>
  <si>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</si>
  <si>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</si>
  <si>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</si>
  <si>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</si>
  <si>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</si>
  <si>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</si>
  <si>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</si>
  <si>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</si>
  <si>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</si>
  <si>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</si>
  <si>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</si>
  <si>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</si>
  <si>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</si>
  <si>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</si>
  <si>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</si>
  <si>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</si>
  <si>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</si>
  <si>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</si>
  <si>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</si>
  <si>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</si>
  <si>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</si>
  <si>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</si>
  <si>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</si>
  <si>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</si>
  <si>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</si>
  <si>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</si>
  <si>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</si>
  <si>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</si>
  <si>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</si>
  <si>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</si>
  <si>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</si>
  <si>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</si>
  <si>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</si>
  <si>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</si>
  <si>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</si>
  <si>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</si>
  <si>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</si>
  <si>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</si>
  <si>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</si>
  <si>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</si>
  <si>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</si>
  <si>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</si>
  <si>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</si>
  <si>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</si>
  <si>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</si>
  <si>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</si>
  <si>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</si>
  <si>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</si>
  <si>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</si>
  <si>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</si>
  <si>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</si>
  <si>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</si>
  <si>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</si>
  <si>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</si>
  <si>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</si>
  <si>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</si>
  <si>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</si>
  <si>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</si>
  <si>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</si>
  <si>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</si>
  <si>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</si>
  <si>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</si>
  <si>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</si>
  <si>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</si>
  <si>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</si>
  <si>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</si>
  <si>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</si>
  <si>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</si>
  <si>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</si>
  <si>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</si>
  <si>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</si>
  <si>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</si>
  <si>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</si>
  <si>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</si>
  <si>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</si>
  <si>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</si>
  <si>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</si>
  <si>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</si>
  <si>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</si>
  <si>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</si>
  <si>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</si>
  <si>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</si>
  <si>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</si>
  <si>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</si>
  <si>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</si>
  <si>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</si>
  <si>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</si>
  <si>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</si>
  <si>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</si>
  <si>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</si>
  <si>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</si>
  <si>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</si>
  <si>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</si>
  <si>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</si>
  <si>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</si>
  <si>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</si>
  <si>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</si>
  <si>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</si>
  <si>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</si>
  <si>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</si>
  <si>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</si>
  <si>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</si>
  <si>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</si>
  <si>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</si>
  <si>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</si>
  <si>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</si>
  <si>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</si>
  <si>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</si>
  <si>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</si>
  <si>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</si>
  <si>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</si>
  <si>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</si>
  <si>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</si>
  <si>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</si>
  <si>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</si>
  <si>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</si>
  <si>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</si>
  <si>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</si>
  <si>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</si>
  <si>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</si>
  <si>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</si>
  <si>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</si>
  <si>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</si>
  <si>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</si>
  <si>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</si>
  <si>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</si>
  <si>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</si>
  <si>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</si>
  <si>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</si>
  <si>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</si>
  <si>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</si>
  <si>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</si>
  <si>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</si>
  <si>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</si>
  <si>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</si>
  <si>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</si>
  <si>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</si>
  <si>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</si>
  <si>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</si>
  <si>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</si>
  <si>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</si>
  <si>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</si>
  <si>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</si>
  <si>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</si>
  <si>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</si>
  <si>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</si>
  <si>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</si>
  <si>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</si>
  <si>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</si>
  <si>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</si>
  <si>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</si>
  <si>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</si>
  <si>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</si>
  <si>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</si>
  <si>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</si>
  <si>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</si>
  <si>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</si>
  <si>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</si>
  <si>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</si>
  <si>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</si>
  <si>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</si>
  <si>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</si>
  <si>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</si>
  <si>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</si>
  <si>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</si>
  <si>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</si>
  <si>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</si>
  <si>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</si>
  <si>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</si>
  <si>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</si>
  <si>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</si>
  <si>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</si>
  <si>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</si>
  <si>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</si>
  <si>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</si>
  <si>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</si>
  <si>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</si>
  <si>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</si>
  <si>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</si>
  <si>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</si>
  <si>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</si>
  <si>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</si>
  <si>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</si>
  <si>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</si>
  <si>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</si>
  <si>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</si>
  <si>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</si>
  <si>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</si>
  <si>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</si>
  <si>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</si>
  <si>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</si>
  <si>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</si>
  <si>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</si>
  <si>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</si>
  <si>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</si>
  <si>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</si>
  <si>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</si>
  <si>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</si>
  <si>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</si>
  <si>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</si>
  <si>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</si>
  <si>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</si>
  <si>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</si>
  <si>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</si>
  <si>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</si>
  <si>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</si>
  <si>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</si>
  <si>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</si>
  <si>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</si>
  <si>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</si>
  <si>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</si>
  <si>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</si>
  <si>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</si>
  <si>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</si>
  <si>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</si>
  <si>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</si>
  <si>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</si>
  <si>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</si>
  <si>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</si>
  <si>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</si>
  <si>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</si>
  <si>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</si>
  <si>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</si>
  <si>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</si>
  <si>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</si>
  <si>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</si>
  <si>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</si>
  <si>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</si>
  <si>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</si>
  <si>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</si>
  <si>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</si>
  <si>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</si>
  <si>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</si>
  <si>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</si>
  <si>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</si>
  <si>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</si>
  <si>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</si>
  <si>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</si>
  <si>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</si>
  <si>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</si>
  <si>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</si>
  <si>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</si>
  <si>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</si>
  <si>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</si>
  <si>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</si>
  <si>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</si>
  <si>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</si>
  <si>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</si>
  <si>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</si>
  <si>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</si>
  <si>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</si>
  <si>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</si>
  <si>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</si>
  <si>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</si>
  <si>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</si>
  <si>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</si>
  <si>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</si>
  <si>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</si>
  <si>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</si>
  <si>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</si>
  <si>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</si>
  <si>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</si>
  <si>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</si>
  <si>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</si>
  <si>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</si>
  <si>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</si>
  <si>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</si>
  <si>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</si>
  <si>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</si>
  <si>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</si>
  <si>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</si>
  <si>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</si>
  <si>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</si>
  <si>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</si>
  <si>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</si>
  <si>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</si>
  <si>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</si>
  <si>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</si>
  <si>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</si>
  <si>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</si>
  <si>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</si>
  <si>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</si>
  <si>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</si>
  <si>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</si>
  <si>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</si>
  <si>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</si>
  <si>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</si>
  <si>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</si>
  <si>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</si>
  <si>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</si>
  <si>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</si>
  <si>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</si>
  <si>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</si>
  <si>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</si>
  <si>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</si>
  <si>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</si>
  <si>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</si>
  <si>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</si>
  <si>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</si>
  <si>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</si>
  <si>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</si>
  <si>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</si>
  <si>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</si>
  <si>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</si>
  <si>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</si>
  <si>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</si>
  <si>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</si>
  <si>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</si>
  <si>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</si>
  <si>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</si>
  <si>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</si>
  <si>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</si>
  <si>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</si>
  <si>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</si>
  <si>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</si>
  <si>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</si>
  <si>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</si>
  <si>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</si>
  <si>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</si>
  <si>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</si>
  <si>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</si>
  <si>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</si>
  <si>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</si>
  <si>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</si>
  <si>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</si>
  <si>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</si>
  <si>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</si>
  <si>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</si>
  <si>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</si>
  <si>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</si>
  <si>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</si>
  <si>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</si>
  <si>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</si>
  <si>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</si>
  <si>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</si>
  <si>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</si>
  <si>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</si>
  <si>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</si>
  <si>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</si>
  <si>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</si>
  <si>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</si>
  <si>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</si>
  <si>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</si>
  <si>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</si>
  <si>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</si>
  <si>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</si>
  <si>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</si>
  <si>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</si>
  <si>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</si>
  <si>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</si>
  <si>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</si>
  <si>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</si>
  <si>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</si>
  <si>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</si>
  <si>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</si>
  <si>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</si>
  <si>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</si>
  <si>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</si>
  <si>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</si>
  <si>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</si>
  <si>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</si>
  <si>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</si>
  <si>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</si>
  <si>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</si>
  <si>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</si>
  <si>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</si>
  <si>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</si>
  <si>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</si>
  <si>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</si>
  <si>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</si>
  <si>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</si>
  <si>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</si>
  <si>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</si>
  <si>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</si>
  <si>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</si>
  <si>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</si>
  <si>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</si>
  <si>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</si>
  <si>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</si>
  <si>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</si>
  <si>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</si>
  <si>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</si>
  <si>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</si>
  <si>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</si>
  <si>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</si>
  <si>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</si>
  <si>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</si>
  <si>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</si>
  <si>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</si>
  <si>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</si>
  <si>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</si>
  <si>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</si>
  <si>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</si>
  <si>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</si>
  <si>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</si>
  <si>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</si>
  <si>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</si>
  <si>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</si>
  <si>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</si>
  <si>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</si>
  <si>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</si>
  <si>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</si>
  <si>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</si>
  <si>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</si>
  <si>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</si>
  <si>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</si>
  <si>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</si>
  <si>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</si>
  <si>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</si>
  <si>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</si>
  <si>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</si>
  <si>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</si>
  <si>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</si>
  <si>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</si>
  <si>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</si>
  <si>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</si>
  <si>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</si>
  <si>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</si>
  <si>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</si>
  <si>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</si>
  <si>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</si>
  <si>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</si>
  <si>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</si>
  <si>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</si>
  <si>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</si>
  <si>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</si>
  <si>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</si>
  <si>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</si>
  <si>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</si>
  <si>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</si>
  <si>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</si>
  <si>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</si>
  <si>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</si>
  <si>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</si>
  <si>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</si>
  <si>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</si>
  <si>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</si>
  <si>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</si>
  <si>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</si>
  <si>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</si>
  <si>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</si>
  <si>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</si>
  <si>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</si>
  <si>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</si>
  <si>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</si>
  <si>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</si>
  <si>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</si>
  <si>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</si>
  <si>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</si>
  <si>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</si>
  <si>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</si>
  <si>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</si>
  <si>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</si>
  <si>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</si>
  <si>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</si>
  <si>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</si>
  <si>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</si>
  <si>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</si>
  <si>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</si>
  <si>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</si>
  <si>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</si>
  <si>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</si>
  <si>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</si>
  <si>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</si>
  <si>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</si>
  <si>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</si>
  <si>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</si>
  <si>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</si>
  <si>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</si>
  <si>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</si>
  <si>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</si>
  <si>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</si>
  <si>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</si>
  <si>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</si>
  <si>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</si>
  <si>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</si>
  <si>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</si>
  <si>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</si>
  <si>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</si>
  <si>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</si>
  <si>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</si>
  <si>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</si>
  <si>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</si>
  <si>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</si>
  <si>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</si>
  <si>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</si>
  <si>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</si>
  <si>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</si>
  <si>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</si>
  <si>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</si>
  <si>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</si>
  <si>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</si>
  <si>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</si>
  <si>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</si>
  <si>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</si>
  <si>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</si>
  <si>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</si>
  <si>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</si>
  <si>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</si>
  <si>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</si>
  <si>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</si>
  <si>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</si>
  <si>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</si>
  <si>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</si>
  <si>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</si>
  <si>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</si>
  <si>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</si>
  <si>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</si>
  <si>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</si>
  <si>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</si>
  <si>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</si>
  <si>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</si>
  <si>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</si>
  <si>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</si>
  <si>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</si>
  <si>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</si>
  <si>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</si>
  <si>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</si>
  <si>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</si>
  <si>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</si>
  <si>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</si>
  <si>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</si>
  <si>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</si>
  <si>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</si>
  <si>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</si>
  <si>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</si>
  <si>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</si>
  <si>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</si>
  <si>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</si>
  <si>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</si>
  <si>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</si>
  <si>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</si>
  <si>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</si>
  <si>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</si>
  <si>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</si>
  <si>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</si>
  <si>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</si>
  <si>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</si>
  <si>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</si>
  <si>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</si>
  <si>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</si>
  <si>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</si>
  <si>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</si>
  <si>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</si>
  <si>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</si>
  <si>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</si>
  <si>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</si>
  <si>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</si>
  <si>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</si>
  <si>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</si>
  <si>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</si>
  <si>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</si>
  <si>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</si>
  <si>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</si>
  <si>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</si>
  <si>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</si>
  <si>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</si>
  <si>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</si>
  <si>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</si>
  <si>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</si>
  <si>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</si>
  <si>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</si>
  <si>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</si>
  <si>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</si>
  <si>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</si>
  <si>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</si>
  <si>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</si>
  <si>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</si>
  <si>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</si>
  <si>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</si>
  <si>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</si>
  <si>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</si>
  <si>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</si>
  <si>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</si>
  <si>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</si>
  <si>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</si>
  <si>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</si>
  <si>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</si>
  <si>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</si>
  <si>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</si>
  <si>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</si>
  <si>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</si>
  <si>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</si>
  <si>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</si>
  <si>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</si>
  <si>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</si>
  <si>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</si>
  <si>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</si>
  <si>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</si>
  <si>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</si>
  <si>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</si>
  <si>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</si>
  <si>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</si>
  <si>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</si>
  <si>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</si>
  <si>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</si>
  <si>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</si>
  <si>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</si>
  <si>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</si>
  <si>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</si>
  <si>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</si>
  <si>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</si>
  <si>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</si>
  <si>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</si>
  <si>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</si>
  <si>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</si>
  <si>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</si>
  <si>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</si>
  <si>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</si>
  <si>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</si>
  <si>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</si>
  <si>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</si>
  <si>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</si>
  <si>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</si>
  <si>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</si>
  <si>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</si>
  <si>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</si>
  <si>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</si>
  <si>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</si>
  <si>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</si>
  <si>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</si>
  <si>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</si>
  <si>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</si>
  <si>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</si>
  <si>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</si>
  <si>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</si>
  <si>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</si>
  <si>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</si>
  <si>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</si>
  <si>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</si>
  <si>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</si>
  <si>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</si>
  <si>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</si>
  <si>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</si>
  <si>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</si>
  <si>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</si>
  <si>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</si>
  <si>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</si>
  <si>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</si>
  <si>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</si>
  <si>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</si>
  <si>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</si>
  <si>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</si>
  <si>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</si>
  <si>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</si>
  <si>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</si>
  <si>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</si>
  <si>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</si>
  <si>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</si>
  <si>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</si>
  <si>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</si>
  <si>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</si>
  <si>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</si>
  <si>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</si>
  <si>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</si>
  <si>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</si>
  <si>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</si>
  <si>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</si>
  <si>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</si>
  <si>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</si>
  <si>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</si>
  <si>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</si>
  <si>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</si>
  <si>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</si>
  <si>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</si>
  <si>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</si>
  <si>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</si>
  <si>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</si>
  <si>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</si>
  <si>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</si>
  <si>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</si>
  <si>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</si>
  <si>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</si>
  <si>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</si>
  <si>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</si>
  <si>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</si>
  <si>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</si>
  <si>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</si>
  <si>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</si>
  <si>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</si>
  <si>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</si>
  <si>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</si>
  <si>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</si>
  <si>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</si>
  <si>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</si>
  <si>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</si>
  <si>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</si>
  <si>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</si>
  <si>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</si>
  <si>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</si>
  <si>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</si>
  <si>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</si>
  <si>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</si>
  <si>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</si>
  <si>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</si>
  <si>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</si>
  <si>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</si>
  <si>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</si>
  <si>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</si>
  <si>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</si>
  <si>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</si>
  <si>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</si>
  <si>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</si>
  <si>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</si>
  <si>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</si>
  <si>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</si>
  <si>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</si>
  <si>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</si>
  <si>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</si>
  <si>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</si>
  <si>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</si>
  <si>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</si>
  <si>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</si>
  <si>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</si>
  <si>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</si>
  <si>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</si>
  <si>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</si>
  <si>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</si>
  <si>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</si>
  <si>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</si>
  <si>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</si>
  <si>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</si>
  <si>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</si>
  <si>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</si>
  <si>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</si>
  <si>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</si>
  <si>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</si>
  <si>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</si>
  <si>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</si>
  <si>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</si>
  <si>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</si>
  <si>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</si>
  <si>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</si>
  <si>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</si>
  <si>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</si>
  <si>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</si>
  <si>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</si>
  <si>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</si>
  <si>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</si>
  <si>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</si>
  <si>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</si>
  <si>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</si>
  <si>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</si>
  <si>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</si>
  <si>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</si>
  <si>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</si>
  <si>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</si>
  <si>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</si>
  <si>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</si>
  <si>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</si>
  <si>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</si>
  <si>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</si>
  <si>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</si>
  <si>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</si>
  <si>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</si>
  <si>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</si>
  <si>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</si>
  <si>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</si>
  <si>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</si>
  <si>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</si>
  <si>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</si>
  <si>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</si>
  <si>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</si>
  <si>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</si>
  <si>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</si>
  <si>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</si>
  <si>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</si>
  <si>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</si>
  <si>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</si>
  <si>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</si>
  <si>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</si>
  <si>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</si>
  <si>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</si>
  <si>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</si>
  <si>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</si>
  <si>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</si>
  <si>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</si>
  <si>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</si>
  <si>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</si>
  <si>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</si>
  <si>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</si>
  <si>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</si>
  <si>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</si>
  <si>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</si>
  <si>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</si>
  <si>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</si>
  <si>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</si>
  <si>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</si>
  <si>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</si>
  <si>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</si>
  <si>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</si>
  <si>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</si>
  <si>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</si>
  <si>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</si>
  <si>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</si>
  <si>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</si>
  <si>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</si>
  <si>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</si>
  <si>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</si>
  <si>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</si>
  <si>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</si>
  <si>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</si>
  <si>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</si>
  <si>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</si>
  <si>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</si>
  <si>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</si>
  <si>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</si>
  <si>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</si>
  <si>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</si>
  <si>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</si>
  <si>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</si>
  <si>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</si>
  <si>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</si>
  <si>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</si>
  <si>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</si>
  <si>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</si>
  <si>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</si>
  <si>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</si>
  <si>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</si>
  <si>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</si>
  <si>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</si>
  <si>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</si>
  <si>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</si>
  <si>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</si>
  <si>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</si>
  <si>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</si>
  <si>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</si>
  <si>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</si>
  <si>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</si>
  <si>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</si>
  <si>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</si>
  <si>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</si>
  <si>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</si>
  <si>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</si>
  <si>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</si>
  <si>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</si>
  <si>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</si>
  <si>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</si>
  <si>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</si>
  <si>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</si>
  <si>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</si>
  <si>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</si>
  <si>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</si>
  <si>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</si>
  <si>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</si>
  <si>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</si>
  <si>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</si>
  <si>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</si>
  <si>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</si>
  <si>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</si>
  <si>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</si>
  <si>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</si>
  <si>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</si>
  <si>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</si>
  <si>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</si>
  <si>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</si>
  <si>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</si>
  <si>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</si>
  <si>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</si>
  <si>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</si>
  <si>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</si>
  <si>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</si>
  <si>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</si>
  <si>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</si>
  <si>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</si>
  <si>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</si>
  <si>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</si>
  <si>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</si>
  <si>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</si>
  <si>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</si>
  <si>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</si>
  <si>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</si>
  <si>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</si>
  <si>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</si>
  <si>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</si>
  <si>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</si>
  <si>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</si>
  <si>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</si>
  <si>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</si>
  <si>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</si>
  <si>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</si>
  <si>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</si>
  <si>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</si>
  <si>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</si>
  <si>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</si>
  <si>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</si>
  <si>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</si>
  <si>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</si>
  <si>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</si>
  <si>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</si>
  <si>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</si>
  <si>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</si>
  <si>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</si>
  <si>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</si>
  <si>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</si>
  <si>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</si>
  <si>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</si>
  <si>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</si>
  <si>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</si>
  <si>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</si>
  <si>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</si>
  <si>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</si>
  <si>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</si>
  <si>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</si>
  <si>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</si>
  <si>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</si>
  <si>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</si>
  <si>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</si>
  <si>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</si>
  <si>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</si>
  <si>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</si>
  <si>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</si>
  <si>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</si>
  <si>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</si>
  <si>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</si>
  <si>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</si>
  <si>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</si>
  <si>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</si>
  <si>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</si>
  <si>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</si>
  <si>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</si>
  <si>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</si>
  <si>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</si>
  <si>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</si>
  <si>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</si>
  <si>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</si>
  <si>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</si>
  <si>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</si>
  <si>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</si>
  <si>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</si>
  <si>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</si>
  <si>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</si>
  <si>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</si>
  <si>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</si>
  <si>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</si>
  <si>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</si>
  <si>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</si>
  <si>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</si>
  <si>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</si>
  <si>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</si>
  <si>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</si>
  <si>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</si>
  <si>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</si>
  <si>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</si>
  <si>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</si>
  <si>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</si>
  <si>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</si>
  <si>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</si>
  <si>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</si>
  <si>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</si>
  <si>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</si>
  <si>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</si>
  <si>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</si>
  <si>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</si>
  <si>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</si>
  <si>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</si>
  <si>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</si>
  <si>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</si>
  <si>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</si>
  <si>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</si>
  <si>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</si>
  <si>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</si>
  <si>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</si>
  <si>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</si>
  <si>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</si>
  <si>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</si>
  <si>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</si>
  <si>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</si>
  <si>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</si>
  <si>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</si>
  <si>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</si>
  <si>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</si>
  <si>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</si>
  <si>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</si>
  <si>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</si>
  <si>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</si>
  <si>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</si>
  <si>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</si>
  <si>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</si>
  <si>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</si>
  <si>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</si>
  <si>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</si>
  <si>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</si>
  <si>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</si>
  <si>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</si>
  <si>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</si>
  <si>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</si>
  <si>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</si>
  <si>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</si>
  <si>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</si>
  <si>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</si>
  <si>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</si>
  <si>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</si>
  <si>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</si>
  <si>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</si>
  <si>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</si>
  <si>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</si>
  <si>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</si>
  <si>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</si>
  <si>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</si>
  <si>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</si>
  <si>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</si>
  <si>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</si>
  <si>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</si>
  <si>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</si>
  <si>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</si>
  <si>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</si>
  <si>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</si>
  <si>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</si>
  <si>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</si>
  <si>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</si>
  <si>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</si>
  <si>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</si>
  <si>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</si>
  <si>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</si>
  <si>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</si>
  <si>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</si>
  <si>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</si>
  <si>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</si>
  <si>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</si>
  <si>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</si>
  <si>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</si>
  <si>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</si>
  <si>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</si>
  <si>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</si>
  <si>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</si>
  <si>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</si>
  <si>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</si>
  <si>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</si>
  <si>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</si>
  <si>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</si>
  <si>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</si>
  <si>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</si>
  <si>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</si>
  <si>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</si>
  <si>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</si>
  <si>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</si>
  <si>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</si>
  <si>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</si>
  <si>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</si>
  <si>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</si>
  <si>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</si>
  <si>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</si>
  <si>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</si>
  <si>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</si>
  <si>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</si>
  <si>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</si>
  <si>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</si>
  <si>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</si>
  <si>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</si>
  <si>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</si>
  <si>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</si>
  <si>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</si>
  <si>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</si>
  <si>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</si>
  <si>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</si>
  <si>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</si>
  <si>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</si>
  <si>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</si>
  <si>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</si>
  <si>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</si>
  <si>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</si>
  <si>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</si>
  <si>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</si>
  <si>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</si>
  <si>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</si>
  <si>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</si>
  <si>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</si>
  <si>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</si>
  <si>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</si>
  <si>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</si>
  <si>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</si>
  <si>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</si>
  <si>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</si>
  <si>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</si>
  <si>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</si>
  <si>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</si>
  <si>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</si>
  <si>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</si>
  <si>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</si>
  <si>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</si>
  <si>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</si>
  <si>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</si>
  <si>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</si>
  <si>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</si>
  <si>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</si>
  <si>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</si>
  <si>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</si>
  <si>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</si>
  <si>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</si>
  <si>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</si>
  <si>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</si>
  <si>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</si>
  <si>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</si>
  <si>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</si>
  <si>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</si>
  <si>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</si>
  <si>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</si>
  <si>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</si>
  <si>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</si>
  <si>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</si>
  <si>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</si>
  <si>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</si>
  <si>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</si>
  <si>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</si>
  <si>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</si>
  <si>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</si>
  <si>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</si>
  <si>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</si>
  <si>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</si>
  <si>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</si>
  <si>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</si>
  <si>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</si>
  <si>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</si>
  <si>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</si>
  <si>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</si>
  <si>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</si>
  <si>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</si>
  <si>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</si>
  <si>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</si>
  <si>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</si>
  <si>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</si>
  <si>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</si>
  <si>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</si>
  <si>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</si>
  <si>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</si>
  <si>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</si>
  <si>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</si>
  <si>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</si>
  <si>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</si>
  <si>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</si>
  <si>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</si>
  <si>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</si>
  <si>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</si>
  <si>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</si>
  <si>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</si>
  <si>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</si>
  <si>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</si>
  <si>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</si>
  <si>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</si>
  <si>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</si>
  <si>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</si>
  <si>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</si>
  <si>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</si>
  <si>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</si>
  <si>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</si>
  <si>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</si>
  <si>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</si>
  <si>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</si>
  <si>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</si>
  <si>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</si>
  <si>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</si>
  <si>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</si>
  <si>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</si>
  <si>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</si>
  <si>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</si>
  <si>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</si>
  <si>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</si>
  <si>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</si>
  <si>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</si>
  <si>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</si>
  <si>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</si>
  <si>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</si>
  <si>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</si>
  <si>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</si>
  <si>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</si>
  <si>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</si>
  <si>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</si>
  <si>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</si>
  <si>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</si>
  <si>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</si>
  <si>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</si>
  <si>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</si>
  <si>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</si>
  <si>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</si>
  <si>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</si>
  <si>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</si>
  <si>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</si>
  <si>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</si>
  <si>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</si>
  <si>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</si>
  <si>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</si>
  <si>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</si>
  <si>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</si>
  <si>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</si>
  <si>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</si>
  <si>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</si>
  <si>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</si>
  <si>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</si>
  <si>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</si>
  <si>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</si>
  <si>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</si>
  <si>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</si>
  <si>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</si>
  <si>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</si>
  <si>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</si>
  <si>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</si>
  <si>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</si>
  <si>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</si>
  <si>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</si>
  <si>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</si>
  <si>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</si>
  <si>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</si>
  <si>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</si>
  <si>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</si>
  <si>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</si>
  <si>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</si>
  <si>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</si>
  <si>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</si>
  <si>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</si>
  <si>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</si>
  <si>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</si>
  <si>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</si>
  <si>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</si>
  <si>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</si>
  <si>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</si>
  <si>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</si>
  <si>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</si>
  <si>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</si>
  <si>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</si>
  <si>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</si>
  <si>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</si>
  <si>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</si>
  <si>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</si>
  <si>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</si>
  <si>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</si>
  <si>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</si>
  <si>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</si>
  <si>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</si>
  <si>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</si>
  <si>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</si>
  <si>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</si>
  <si>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</si>
  <si>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</si>
  <si>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</si>
  <si>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</si>
  <si>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</si>
  <si>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</si>
  <si>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</si>
  <si>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</si>
  <si>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</si>
  <si>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</si>
  <si>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</si>
  <si>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</si>
  <si>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</si>
  <si>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</si>
  <si>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</si>
  <si>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</si>
  <si>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</si>
  <si>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</si>
  <si>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</si>
  <si>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</si>
  <si>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</si>
  <si>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</si>
  <si>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</si>
  <si>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</si>
  <si>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</si>
  <si>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</si>
  <si>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</si>
  <si>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</si>
  <si>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</si>
  <si>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</si>
  <si>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</si>
  <si>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</si>
  <si>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</si>
  <si>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</si>
  <si>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</si>
  <si>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</si>
  <si>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</si>
  <si>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</si>
  <si>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</si>
  <si>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</si>
  <si>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</si>
  <si>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</si>
  <si>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</si>
  <si>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</si>
  <si>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</si>
  <si>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</si>
  <si>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</si>
  <si>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</si>
  <si>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</si>
  <si>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</si>
  <si>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</si>
  <si>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</si>
  <si>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</si>
  <si>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</si>
  <si>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</si>
  <si>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</si>
  <si>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</si>
  <si>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</si>
  <si>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</si>
  <si>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</si>
  <si>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</si>
  <si>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</si>
  <si>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</si>
  <si>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</si>
  <si>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</si>
  <si>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</si>
  <si>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</si>
  <si>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</si>
  <si>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</si>
  <si>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</si>
  <si>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</si>
  <si>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</si>
  <si>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</si>
  <si>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</si>
  <si>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</si>
  <si>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</si>
  <si>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</si>
  <si>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</si>
  <si>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</si>
  <si>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</si>
  <si>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</si>
  <si>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</si>
  <si>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</si>
  <si>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</si>
  <si>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</si>
  <si>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</si>
  <si>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</si>
  <si>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</si>
  <si>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</si>
  <si>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</si>
  <si>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</si>
  <si>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</si>
  <si>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</si>
  <si>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</si>
  <si>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</si>
  <si>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</si>
  <si>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</si>
  <si>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</si>
  <si>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</si>
  <si>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</si>
  <si>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</si>
  <si>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</si>
  <si>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</si>
  <si>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</si>
  <si>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</si>
  <si>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</si>
  <si>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</si>
  <si>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</si>
  <si>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</si>
  <si>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</si>
  <si>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</si>
  <si>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</si>
  <si>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</si>
  <si>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</si>
  <si>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</si>
  <si>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</si>
  <si>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</si>
  <si>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</si>
  <si>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</si>
  <si>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</si>
  <si>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</si>
  <si>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</si>
  <si>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</si>
  <si>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</si>
  <si>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</si>
  <si>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</si>
  <si>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</si>
  <si>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</si>
  <si>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</si>
  <si>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</si>
  <si>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</si>
  <si>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</si>
  <si>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</si>
  <si>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</si>
  <si>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</si>
  <si>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</si>
  <si>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</si>
  <si>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</si>
  <si>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</si>
  <si>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</si>
  <si>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</si>
  <si>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</si>
  <si>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</si>
  <si>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</si>
  <si>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</si>
  <si>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</si>
  <si>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</si>
  <si>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</si>
  <si>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</si>
  <si>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</si>
  <si>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</si>
  <si>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</si>
  <si>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</si>
  <si>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</si>
  <si>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</si>
  <si>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</si>
  <si>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</si>
  <si>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</si>
  <si>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</si>
  <si>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</si>
  <si>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</si>
  <si>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</si>
  <si>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</si>
  <si>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</si>
  <si>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</si>
  <si>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</si>
  <si>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</si>
  <si>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</si>
  <si>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</si>
  <si>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</si>
  <si>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</si>
  <si>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</si>
  <si>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</si>
  <si>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</si>
  <si>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</si>
  <si>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</si>
  <si>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</si>
  <si>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</si>
  <si>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</si>
  <si>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</si>
  <si>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</si>
  <si>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</si>
  <si>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</si>
  <si>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</si>
  <si>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</si>
  <si>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</si>
  <si>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</si>
  <si>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</si>
  <si>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</si>
  <si>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</si>
  <si>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</si>
  <si>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</si>
  <si>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</si>
  <si>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</si>
  <si>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</si>
  <si>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</si>
  <si>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</si>
  <si>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</si>
  <si>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</si>
  <si>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</si>
  <si>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</si>
  <si>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</si>
  <si>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</si>
  <si>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</si>
  <si>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</si>
  <si>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</si>
  <si>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</si>
  <si>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</si>
  <si>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</si>
  <si>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</si>
  <si>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</si>
  <si>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</si>
  <si>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</si>
  <si>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</si>
  <si>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</si>
  <si>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</si>
  <si>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</si>
  <si>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</si>
  <si>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</si>
  <si>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</si>
  <si>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</si>
  <si>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</si>
  <si>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</si>
  <si>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</si>
  <si>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</si>
  <si>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</si>
  <si>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</si>
  <si>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</si>
  <si>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</si>
  <si>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</si>
  <si>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</si>
  <si>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</si>
  <si>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</si>
  <si>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</si>
  <si>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</si>
  <si>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</si>
  <si>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</si>
  <si>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</si>
  <si>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</si>
  <si>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</si>
  <si>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</si>
  <si>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</si>
  <si>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</si>
  <si>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</si>
  <si>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</si>
  <si>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</si>
  <si>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</si>
  <si>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</si>
  <si>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</si>
  <si>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</si>
  <si>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</si>
  <si>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</si>
  <si>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</si>
  <si>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</si>
  <si>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</si>
  <si>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</si>
  <si>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</si>
  <si>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</si>
  <si>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</si>
  <si>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</si>
  <si>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</si>
  <si>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</si>
  <si>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</si>
  <si>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</si>
  <si>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</si>
  <si>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</si>
  <si>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</si>
  <si>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</si>
  <si>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</si>
  <si>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</si>
  <si>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</si>
  <si>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</si>
  <si>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</si>
  <si>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</si>
  <si>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</si>
  <si>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</si>
  <si>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</si>
  <si>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</si>
  <si>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</si>
  <si>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</si>
  <si>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</si>
  <si>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</si>
  <si>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</si>
  <si>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</si>
  <si>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</si>
  <si>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</si>
  <si>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</si>
  <si>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</si>
  <si>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</si>
  <si>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</si>
  <si>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</si>
  <si>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</si>
  <si>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</si>
  <si>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</si>
  <si>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</si>
  <si>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</si>
  <si>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</si>
  <si>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</si>
  <si>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</si>
  <si>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</si>
  <si>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</si>
  <si>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</si>
  <si>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</si>
  <si>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</si>
  <si>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</si>
  <si>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</si>
  <si>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</si>
  <si>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</si>
  <si>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</si>
  <si>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</si>
  <si>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</si>
  <si>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</si>
  <si>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</si>
  <si>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</si>
  <si>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</si>
  <si>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</si>
  <si>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</si>
  <si>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</si>
  <si>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</si>
  <si>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</si>
  <si>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</si>
  <si>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</si>
  <si>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</si>
  <si>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</si>
  <si>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</si>
  <si>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</si>
  <si>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</si>
  <si>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</si>
  <si>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</si>
  <si>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</si>
  <si>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</si>
  <si>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</si>
  <si>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</si>
  <si>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</si>
  <si>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</si>
  <si>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</si>
  <si>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</si>
  <si>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</si>
  <si>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</si>
  <si>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</si>
  <si>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</si>
  <si>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</si>
  <si>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</si>
  <si>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</si>
  <si>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</si>
  <si>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</si>
  <si>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</si>
  <si>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</si>
  <si>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</si>
  <si>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</si>
  <si>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</si>
  <si>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</si>
  <si>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</si>
  <si>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</si>
  <si>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</si>
  <si>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</si>
  <si>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</si>
  <si>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</si>
  <si>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</si>
  <si>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</si>
  <si>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</si>
  <si>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</si>
  <si>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</si>
  <si>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</si>
  <si>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</si>
  <si>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</si>
  <si>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</si>
  <si>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</si>
  <si>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</si>
  <si>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</si>
  <si>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</si>
  <si>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</si>
  <si>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</si>
  <si>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</si>
  <si>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</si>
  <si>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</si>
  <si>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</si>
  <si>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</si>
  <si>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</si>
  <si>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</si>
  <si>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</si>
  <si>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</si>
  <si>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</si>
  <si>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</si>
  <si>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</si>
  <si>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</si>
  <si>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</si>
  <si>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</si>
  <si>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</si>
  <si>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</si>
  <si>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</si>
  <si>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</si>
  <si>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</si>
  <si>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</si>
  <si>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</si>
  <si>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</si>
  <si>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</si>
  <si>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</si>
  <si>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</si>
  <si>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</si>
  <si>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</si>
  <si>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</si>
  <si>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</si>
  <si>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</si>
  <si>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</si>
  <si>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</si>
  <si>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</si>
  <si>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</si>
  <si>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</si>
  <si>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</si>
  <si>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</si>
  <si>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</si>
  <si>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</si>
  <si>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</si>
  <si>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</si>
  <si>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</si>
  <si>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</si>
  <si>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</si>
  <si>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</si>
  <si>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</si>
  <si>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</si>
  <si>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</si>
  <si>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</si>
  <si>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</si>
  <si>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</si>
  <si>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</si>
  <si>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</si>
  <si>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</si>
  <si>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</si>
  <si>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</si>
  <si>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</si>
  <si>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</si>
  <si>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</si>
  <si>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</si>
  <si>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</si>
  <si>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</si>
  <si>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</si>
  <si>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</si>
  <si>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</si>
  <si>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</si>
  <si>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</si>
  <si>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</si>
  <si>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</si>
  <si>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</si>
  <si>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</si>
  <si>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</si>
  <si>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</si>
  <si>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</si>
  <si>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</si>
  <si>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</si>
  <si>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</si>
  <si>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</si>
  <si>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</si>
  <si>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</si>
  <si>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</si>
  <si>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</si>
  <si>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</si>
  <si>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</si>
  <si>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</si>
  <si>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</si>
  <si>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</si>
  <si>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</si>
  <si>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</si>
  <si>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</si>
  <si>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</si>
  <si>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</si>
  <si>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</si>
  <si>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</si>
  <si>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</si>
  <si>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</si>
  <si>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</si>
  <si>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</si>
  <si>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</si>
  <si>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</si>
  <si>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</si>
  <si>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</si>
  <si>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</si>
  <si>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</si>
  <si>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</si>
  <si>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</si>
  <si>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</si>
  <si>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</si>
  <si>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</si>
  <si>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</si>
  <si>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</si>
  <si>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</si>
  <si>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</si>
  <si>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</si>
  <si>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</si>
  <si>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</si>
  <si>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</si>
  <si>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</si>
  <si>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</si>
  <si>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</si>
  <si>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</si>
  <si>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</si>
  <si>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</si>
  <si>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</si>
  <si>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</si>
  <si>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</si>
  <si>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</si>
  <si>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</si>
  <si>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</si>
  <si>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</si>
  <si>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</si>
  <si>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</si>
  <si>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</si>
  <si>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</si>
  <si>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</si>
  <si>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</si>
  <si>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</si>
  <si>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</si>
  <si>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</si>
  <si>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</si>
  <si>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</si>
  <si>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</si>
  <si>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</si>
  <si>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</si>
  <si>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</si>
  <si>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</si>
  <si>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</si>
  <si>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</si>
  <si>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</si>
  <si>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</si>
  <si>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</si>
  <si>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</si>
  <si>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</si>
  <si>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</si>
  <si>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</si>
  <si>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</si>
  <si>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</si>
  <si>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</si>
  <si>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</si>
  <si>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</si>
  <si>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</si>
  <si>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</si>
  <si>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</si>
  <si>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</si>
  <si>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</si>
  <si>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</si>
  <si>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</si>
  <si>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</si>
  <si>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</si>
  <si>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</si>
  <si>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</si>
  <si>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</si>
  <si>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</si>
  <si>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</si>
  <si>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</si>
  <si>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</si>
  <si>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</si>
  <si>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</si>
  <si>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</si>
  <si>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</si>
  <si>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</si>
  <si>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</si>
  <si>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</si>
  <si>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</si>
  <si>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</si>
  <si>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</si>
  <si>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</si>
  <si>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</si>
  <si>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</si>
  <si>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</si>
  <si>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</si>
  <si>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</si>
  <si>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</si>
  <si>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</si>
  <si>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</si>
  <si>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</si>
  <si>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</si>
  <si>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</si>
  <si>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</si>
  <si>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</si>
  <si>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</si>
  <si>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</si>
  <si>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</si>
  <si>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</si>
  <si>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</si>
  <si>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</si>
  <si>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</si>
  <si>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</si>
  <si>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</si>
  <si>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</si>
  <si>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</si>
  <si>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</si>
  <si>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</si>
  <si>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</si>
  <si>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</si>
  <si>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</si>
  <si>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</si>
  <si>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</si>
  <si>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</si>
  <si>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</si>
  <si>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</si>
  <si>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</si>
  <si>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</si>
  <si>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</si>
  <si>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</si>
  <si>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</si>
  <si>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</si>
  <si>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</si>
  <si>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</si>
  <si>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</si>
  <si>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</si>
  <si>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</si>
  <si>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</si>
  <si>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</si>
  <si>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</si>
  <si>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</si>
  <si>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</si>
  <si>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</si>
  <si>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</si>
  <si>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</si>
  <si>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</si>
  <si>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</si>
  <si>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</si>
  <si>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</si>
  <si>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</si>
  <si>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</si>
  <si>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</si>
  <si>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</si>
  <si>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</si>
  <si>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</si>
  <si>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</si>
  <si>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</si>
  <si>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</si>
  <si>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</si>
  <si>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</si>
  <si>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</si>
  <si>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</si>
  <si>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</si>
  <si>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</si>
  <si>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</si>
  <si>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</si>
  <si>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</si>
  <si>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</si>
  <si>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</si>
  <si>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</si>
  <si>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</si>
  <si>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</si>
  <si>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</si>
  <si>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</si>
  <si>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</si>
  <si>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</si>
  <si>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</si>
  <si>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</si>
  <si>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</si>
  <si>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</si>
  <si>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</si>
  <si>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</si>
  <si>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</si>
  <si>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</si>
  <si>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</si>
  <si>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</si>
  <si>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</si>
  <si>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</si>
  <si>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</si>
  <si>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</si>
  <si>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</si>
  <si>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</si>
  <si>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</si>
  <si>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</si>
  <si>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</si>
  <si>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</si>
  <si>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</si>
  <si>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</si>
  <si>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</si>
  <si>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</si>
  <si>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</si>
  <si>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</si>
  <si>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</si>
  <si>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</si>
  <si>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</si>
  <si>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</si>
  <si>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</si>
  <si>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</si>
  <si>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</si>
  <si>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</si>
  <si>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</si>
  <si>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</si>
  <si>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</si>
  <si>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</si>
  <si>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</si>
  <si>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</si>
  <si>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</si>
  <si>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</si>
  <si>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</si>
  <si>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</si>
  <si>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</si>
  <si>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</si>
  <si>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</si>
  <si>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</si>
  <si>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</si>
  <si>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</si>
  <si>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</si>
  <si>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</si>
  <si>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</si>
  <si>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</si>
  <si>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</si>
  <si>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</si>
  <si>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</si>
  <si>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</si>
  <si>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</si>
  <si>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</si>
  <si>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</si>
  <si>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</si>
  <si>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</si>
  <si>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</si>
  <si>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</si>
  <si>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</si>
  <si>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</si>
  <si>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</si>
  <si>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</si>
  <si>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</si>
  <si>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</si>
  <si>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</si>
  <si>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</si>
  <si>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</si>
  <si>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</si>
  <si>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</si>
  <si>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</si>
  <si>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</si>
  <si>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</si>
  <si>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</si>
  <si>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</si>
  <si>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</si>
  <si>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</si>
  <si>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</si>
  <si>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</si>
  <si>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</si>
  <si>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</si>
  <si>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</si>
  <si>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</si>
  <si>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</si>
  <si>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</si>
  <si>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</si>
  <si>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</si>
  <si>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</si>
  <si>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</si>
  <si>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</si>
  <si>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</si>
  <si>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</si>
  <si>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</si>
  <si>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</si>
  <si>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</si>
  <si>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</si>
  <si>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</si>
  <si>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</si>
  <si>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</si>
  <si>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</si>
  <si>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</si>
  <si>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</si>
  <si>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</si>
  <si>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</si>
  <si>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</si>
  <si>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</si>
  <si>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</si>
  <si>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</si>
  <si>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</si>
  <si>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</si>
  <si>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</si>
  <si>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</si>
  <si>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</si>
  <si>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</si>
  <si>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</si>
  <si>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</si>
  <si>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</si>
  <si>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</si>
  <si>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</si>
  <si>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</si>
  <si>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</si>
  <si>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</si>
  <si>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</si>
  <si>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</si>
  <si>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</si>
  <si>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</si>
  <si>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</si>
  <si>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</si>
  <si>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</si>
  <si>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</si>
  <si>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</si>
  <si>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</si>
  <si>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</si>
  <si>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</si>
  <si>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</si>
  <si>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</si>
  <si>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</si>
  <si>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</si>
  <si>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</si>
  <si>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</si>
  <si>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</si>
  <si>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</si>
  <si>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</si>
  <si>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</si>
  <si>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</si>
  <si>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</si>
  <si>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</si>
  <si>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</si>
  <si>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</si>
  <si>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</si>
  <si>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</si>
  <si>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</si>
  <si>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</si>
  <si>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</si>
  <si>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</si>
  <si>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</si>
  <si>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</si>
  <si>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</si>
  <si>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</si>
  <si>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</si>
  <si>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</si>
  <si>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</si>
  <si>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</si>
  <si>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</si>
  <si>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</si>
  <si>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</si>
  <si>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</si>
  <si>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</si>
  <si>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</si>
  <si>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</si>
  <si>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</si>
  <si>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</si>
  <si>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</si>
  <si>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</si>
  <si>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</si>
  <si>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</si>
  <si>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</si>
  <si>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</si>
  <si>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</si>
  <si>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</si>
  <si>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</si>
  <si>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</si>
  <si>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</si>
  <si>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</si>
  <si>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</si>
  <si>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</si>
  <si>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</si>
  <si>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</si>
  <si>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</si>
  <si>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</si>
  <si>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</si>
  <si>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</si>
  <si>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</si>
  <si>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</si>
  <si>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</si>
  <si>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</si>
  <si>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</si>
  <si>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</si>
  <si>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</si>
  <si>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</si>
  <si>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</si>
  <si>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</si>
  <si>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</si>
  <si>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</si>
  <si>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</si>
  <si>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</si>
  <si>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</si>
  <si>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</si>
  <si>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</si>
  <si>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</si>
  <si>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</si>
  <si>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</si>
  <si>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</si>
  <si>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</si>
  <si>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</si>
  <si>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</si>
  <si>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</si>
  <si>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</si>
  <si>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</si>
  <si>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</si>
  <si>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</si>
  <si>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</si>
  <si>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</si>
  <si>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</si>
  <si>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</si>
  <si>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</si>
  <si>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</si>
  <si>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</si>
  <si>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</si>
  <si>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</si>
  <si>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</si>
  <si>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</si>
  <si>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</si>
  <si>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</si>
  <si>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</si>
  <si>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</si>
  <si>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</si>
  <si>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</si>
  <si>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</si>
  <si>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</si>
  <si>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</si>
  <si>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</si>
  <si>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</si>
  <si>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</si>
  <si>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</si>
  <si>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</si>
  <si>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</si>
  <si>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</si>
  <si>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</si>
  <si>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</si>
  <si>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</si>
  <si>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</si>
  <si>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</si>
  <si>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</si>
  <si>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</si>
  <si>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</si>
  <si>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</si>
  <si>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</si>
  <si>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</si>
  <si>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</si>
  <si>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</si>
  <si>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</si>
  <si>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</si>
  <si>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</si>
  <si>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</si>
  <si>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</si>
  <si>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</si>
  <si>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</si>
  <si>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</si>
  <si>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</si>
  <si>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</si>
  <si>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</si>
  <si>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</si>
  <si>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</si>
  <si>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</si>
  <si>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</si>
  <si>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</si>
  <si>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</si>
  <si>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</si>
  <si>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</si>
  <si>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</si>
  <si>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</si>
  <si>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</si>
  <si>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</si>
  <si>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</si>
  <si>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</si>
  <si>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</si>
  <si>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</si>
  <si>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</si>
  <si>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</si>
  <si>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</si>
  <si>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</si>
  <si>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</si>
  <si>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</si>
  <si>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</si>
  <si>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</si>
  <si>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</si>
  <si>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</si>
  <si>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</si>
  <si>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</si>
  <si>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</si>
  <si>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</si>
  <si>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</si>
  <si>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</si>
  <si>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</si>
  <si>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</si>
  <si>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</si>
  <si>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</si>
  <si>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</si>
  <si>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</si>
  <si>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</si>
  <si>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</si>
  <si>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</si>
  <si>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</si>
  <si>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</si>
  <si>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</si>
  <si>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</si>
  <si>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</si>
  <si>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</si>
  <si>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</si>
  <si>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</si>
  <si>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</si>
  <si>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</si>
  <si>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</si>
  <si>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</si>
  <si>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</si>
  <si>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</si>
  <si>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</si>
  <si>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</si>
  <si>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</si>
  <si>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</si>
  <si>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</si>
  <si>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</si>
  <si>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</si>
  <si>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</si>
  <si>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</si>
  <si>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</si>
  <si>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</si>
  <si>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</si>
  <si>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</si>
  <si>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</si>
  <si>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</si>
  <si>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</si>
  <si>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</si>
  <si>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</si>
  <si>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</si>
  <si>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</si>
  <si>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</si>
  <si>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</si>
  <si>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</si>
  <si>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</si>
  <si>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</si>
  <si>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</si>
  <si>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</si>
  <si>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</si>
  <si>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</si>
  <si>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</si>
  <si>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</si>
  <si>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</si>
  <si>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</si>
  <si>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</si>
  <si>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</si>
  <si>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</si>
  <si>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</si>
  <si>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</si>
  <si>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</si>
  <si>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</si>
  <si>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</si>
  <si>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</si>
  <si>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</si>
  <si>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</si>
  <si>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</si>
  <si>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</si>
  <si>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</si>
  <si>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</si>
  <si>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</si>
  <si>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</si>
  <si>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</si>
  <si>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</si>
  <si>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</si>
  <si>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</si>
  <si>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</si>
  <si>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</si>
  <si>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</si>
  <si>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</si>
  <si>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</si>
  <si>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</si>
  <si>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</si>
  <si>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</si>
  <si>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</si>
  <si>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</si>
  <si>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</si>
  <si>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</si>
  <si>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</si>
  <si>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</si>
  <si>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</si>
  <si>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</si>
  <si>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</si>
  <si>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</si>
  <si>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</si>
  <si>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</si>
  <si>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</si>
  <si>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</si>
  <si>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</si>
  <si>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</si>
  <si>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</si>
  <si>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</si>
  <si>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</si>
  <si>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</si>
  <si>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</si>
  <si>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</si>
  <si>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</si>
  <si>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</si>
  <si>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</si>
  <si>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</si>
  <si>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</si>
  <si>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</si>
  <si>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</si>
  <si>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</si>
  <si>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</si>
  <si>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</si>
  <si>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</si>
  <si>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</si>
  <si>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</si>
  <si>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</si>
  <si>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</si>
  <si>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</si>
  <si>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</si>
  <si>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</si>
  <si>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</si>
  <si>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</si>
  <si>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</si>
  <si>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</si>
  <si>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</si>
  <si>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</si>
  <si>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</si>
  <si>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</si>
  <si>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</si>
  <si>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</si>
  <si>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</si>
  <si>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</si>
  <si>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</si>
  <si>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</si>
  <si>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</si>
  <si>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</si>
  <si>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</si>
  <si>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</si>
  <si>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</si>
  <si>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</si>
  <si>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</si>
  <si>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</si>
  <si>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</si>
  <si>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</si>
  <si>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</si>
  <si>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</si>
  <si>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</si>
  <si>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</si>
  <si>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</si>
  <si>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</si>
  <si>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</si>
  <si>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</si>
  <si>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</si>
  <si>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</si>
  <si>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</si>
  <si>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</si>
  <si>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</si>
  <si>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</si>
  <si>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</si>
  <si>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</si>
  <si>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</si>
  <si>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</si>
  <si>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</si>
  <si>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</si>
  <si>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</si>
  <si>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</si>
  <si>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</si>
  <si>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</si>
  <si>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</si>
  <si>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</si>
  <si>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</si>
  <si>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</si>
  <si>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</si>
  <si>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</si>
  <si>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</si>
  <si>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</si>
  <si>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</si>
  <si>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</si>
  <si>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</si>
  <si>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</si>
  <si>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</si>
  <si>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</si>
  <si>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</si>
  <si>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</si>
  <si>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</si>
  <si>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</si>
  <si>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</si>
  <si>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</si>
  <si>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</si>
  <si>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</si>
  <si>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</si>
  <si>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</si>
  <si>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</si>
  <si>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</si>
  <si>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</si>
  <si>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</si>
  <si>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</si>
  <si>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</si>
  <si>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</si>
  <si>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</si>
  <si>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</si>
  <si>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</si>
  <si>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</si>
  <si>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</si>
  <si>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</si>
  <si>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</si>
  <si>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</si>
  <si>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</si>
  <si>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</si>
  <si>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</si>
  <si>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</si>
  <si>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</si>
  <si>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</si>
  <si>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</si>
  <si>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</si>
  <si>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</si>
  <si>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</si>
  <si>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</si>
  <si>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</si>
  <si>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</si>
  <si>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</si>
  <si>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</si>
  <si>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</si>
  <si>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</si>
  <si>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</si>
  <si>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</si>
  <si>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</si>
  <si>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</si>
  <si>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</si>
  <si>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</si>
  <si>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</si>
  <si>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</si>
  <si>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</si>
  <si>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</si>
  <si>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</si>
  <si>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</si>
  <si>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</si>
  <si>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</si>
  <si>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</si>
  <si>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</si>
  <si>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</si>
  <si>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</si>
  <si>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</si>
  <si>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</si>
  <si>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</si>
  <si>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</si>
  <si>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</si>
  <si>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</si>
  <si>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</si>
  <si>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</si>
  <si>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</si>
  <si>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</si>
  <si>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</si>
  <si>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</si>
  <si>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</si>
  <si>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</si>
  <si>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</si>
  <si>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</si>
  <si>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</si>
  <si>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</si>
  <si>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</si>
  <si>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</si>
  <si>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</si>
  <si>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</si>
  <si>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</si>
  <si>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</si>
  <si>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</si>
  <si>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</si>
  <si>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</si>
  <si>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</si>
  <si>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</si>
  <si>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</si>
  <si>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</si>
  <si>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</si>
  <si>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</si>
  <si>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</si>
  <si>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</si>
  <si>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</si>
  <si>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</si>
  <si>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</si>
  <si>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</si>
  <si>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</si>
  <si>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</si>
  <si>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</si>
  <si>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</si>
  <si>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</si>
  <si>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</si>
  <si>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</si>
  <si>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</si>
  <si>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</si>
  <si>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</si>
  <si>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</si>
  <si>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</si>
  <si>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</si>
  <si>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</si>
  <si>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</si>
  <si>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</si>
  <si>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</si>
  <si>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</si>
  <si>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</si>
  <si>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</si>
  <si>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</si>
  <si>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</si>
  <si>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</si>
  <si>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</si>
  <si>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</si>
  <si>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</si>
  <si>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</si>
  <si>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</si>
  <si>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</si>
  <si>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</si>
  <si>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</si>
  <si>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</si>
  <si>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</si>
  <si>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</si>
  <si>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</si>
  <si>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</si>
  <si>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</si>
  <si>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</si>
  <si>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</si>
  <si>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</si>
  <si>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</si>
  <si>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</si>
  <si>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</si>
  <si>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</si>
  <si>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</si>
  <si>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</si>
  <si>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</si>
  <si>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</si>
  <si>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</si>
  <si>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</si>
  <si>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</si>
  <si>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</si>
  <si>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</si>
  <si>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</si>
  <si>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</si>
  <si>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</si>
  <si>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</si>
  <si>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</si>
  <si>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</si>
  <si>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</si>
  <si>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</si>
  <si>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</si>
  <si>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</si>
  <si>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</si>
  <si>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</si>
  <si>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</si>
  <si>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</si>
  <si>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</si>
  <si>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</si>
  <si>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</si>
  <si>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</si>
  <si>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</si>
  <si>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</si>
  <si>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</si>
  <si>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</si>
  <si>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</si>
  <si>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</si>
  <si>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</si>
  <si>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</si>
  <si>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</si>
  <si>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</si>
  <si>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</si>
  <si>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</si>
  <si>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</si>
  <si>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</si>
  <si>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</si>
  <si>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</si>
  <si>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</si>
  <si>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</si>
  <si>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</si>
  <si>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</si>
  <si>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</si>
  <si>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</si>
  <si>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</si>
  <si>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</si>
  <si>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</si>
  <si>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</si>
  <si>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</si>
  <si>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</si>
  <si>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</si>
  <si>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</si>
  <si>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</si>
  <si>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</si>
  <si>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</si>
  <si>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</si>
  <si>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</si>
  <si>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</si>
  <si>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</si>
  <si>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</si>
  <si>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</si>
  <si>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</si>
  <si>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</si>
  <si>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</si>
  <si>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</si>
  <si>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</si>
  <si>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</si>
  <si>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</si>
  <si>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</si>
  <si>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</si>
  <si>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</si>
  <si>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</si>
  <si>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</si>
  <si>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</si>
  <si>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</si>
  <si>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</si>
  <si>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</si>
  <si>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</si>
  <si>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</si>
  <si>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</si>
  <si>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</si>
  <si>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</si>
  <si>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</si>
  <si>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</si>
  <si>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</si>
  <si>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</si>
  <si>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</si>
  <si>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</si>
  <si>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</si>
  <si>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</si>
  <si>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</si>
  <si>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</si>
  <si>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</si>
  <si>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</si>
  <si>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</si>
  <si>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</si>
  <si>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</si>
  <si>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</si>
  <si>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</si>
  <si>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</si>
  <si>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</si>
  <si>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</si>
  <si>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</si>
  <si>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</si>
  <si>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</si>
  <si>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</si>
  <si>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</si>
  <si>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</si>
  <si>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</si>
  <si>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</si>
  <si>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</si>
  <si>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</si>
  <si>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</si>
  <si>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</si>
  <si>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</si>
  <si>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</si>
  <si>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</si>
  <si>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</si>
  <si>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</si>
  <si>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</si>
  <si>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</si>
  <si>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</si>
  <si>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</si>
  <si>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</si>
  <si>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</si>
  <si>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</si>
  <si>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</si>
  <si>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</si>
  <si>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</si>
  <si>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</si>
  <si>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</si>
  <si>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</si>
  <si>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</si>
  <si>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</si>
  <si>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</si>
  <si>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</si>
  <si>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</si>
  <si>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</si>
  <si>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</si>
  <si>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</si>
  <si>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</si>
  <si>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</si>
  <si>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</si>
  <si>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</si>
  <si>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</si>
  <si>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</si>
  <si>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</si>
  <si>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</si>
  <si>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</si>
  <si>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</si>
  <si>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</si>
  <si>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</si>
  <si>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</si>
  <si>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</si>
  <si>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</si>
  <si>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</si>
  <si>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</si>
  <si>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</si>
  <si>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</si>
  <si>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</si>
  <si>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</si>
  <si>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</si>
  <si>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</si>
  <si>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</si>
  <si>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</si>
  <si>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</si>
  <si>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</si>
  <si>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</si>
  <si>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</si>
  <si>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</si>
  <si>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</si>
  <si>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</si>
  <si>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</si>
  <si>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</si>
  <si>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</si>
  <si>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</si>
  <si>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</si>
  <si>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</si>
  <si>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</si>
  <si>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</si>
  <si>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</si>
  <si>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</si>
  <si>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</si>
  <si>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</si>
  <si>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</si>
  <si>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</si>
  <si>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</si>
  <si>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</si>
  <si>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</si>
  <si>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</si>
  <si>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</si>
  <si>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</si>
  <si>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</si>
  <si>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</si>
  <si>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</si>
  <si>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</si>
  <si>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</si>
  <si>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</si>
  <si>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</si>
  <si>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</si>
  <si>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</si>
  <si>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</si>
  <si>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</si>
  <si>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</si>
  <si>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</si>
  <si>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</si>
  <si>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</si>
  <si>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</si>
  <si>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</si>
  <si>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</si>
  <si>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</si>
  <si>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</si>
  <si>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</si>
  <si>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</si>
  <si>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</si>
  <si>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</si>
  <si>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</si>
  <si>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</si>
  <si>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</si>
  <si>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</si>
  <si>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</si>
  <si>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</si>
  <si>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</si>
  <si>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</si>
  <si>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</si>
  <si>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</si>
  <si>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</si>
  <si>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</si>
  <si>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</si>
  <si>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</si>
  <si>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</si>
  <si>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</si>
  <si>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</si>
  <si>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</si>
  <si>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</si>
  <si>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</si>
  <si>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</si>
  <si>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</si>
  <si>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</si>
  <si>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</si>
  <si>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</si>
  <si>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</si>
  <si>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</si>
  <si>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</si>
  <si>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</si>
  <si>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</si>
  <si>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</si>
  <si>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</si>
  <si>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</si>
  <si>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</si>
  <si>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</si>
  <si>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</si>
  <si>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</si>
  <si>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</si>
  <si>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</si>
  <si>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</si>
  <si>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</si>
  <si>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</si>
  <si>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</si>
  <si>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</si>
  <si>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</si>
  <si>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</si>
  <si>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</si>
  <si>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</si>
  <si>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</si>
  <si>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</si>
  <si>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</si>
  <si>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</si>
  <si>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</si>
  <si>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</si>
  <si>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</si>
  <si>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</si>
  <si>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</si>
  <si>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</si>
  <si>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</si>
  <si>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</si>
  <si>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</si>
  <si>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</si>
  <si>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</si>
  <si>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</si>
  <si>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</si>
  <si>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</si>
  <si>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</si>
  <si>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</si>
  <si>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</si>
  <si>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</si>
  <si>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</si>
  <si>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</si>
  <si>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</si>
  <si>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</si>
  <si>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</si>
  <si>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</si>
  <si>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</si>
  <si>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</si>
  <si>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</si>
  <si>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</si>
  <si>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</si>
  <si>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</si>
  <si>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</si>
  <si>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</si>
  <si>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</si>
  <si>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</si>
  <si>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</si>
  <si>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</si>
  <si>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</si>
  <si>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</si>
  <si>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</si>
  <si>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</si>
  <si>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</si>
  <si>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</si>
  <si>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</si>
  <si>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</si>
  <si>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</si>
  <si>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</si>
  <si>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</si>
  <si>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</si>
  <si>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</si>
  <si>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</si>
  <si>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</si>
  <si>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</si>
  <si>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</si>
  <si>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</si>
  <si>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</si>
  <si>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</si>
  <si>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</si>
  <si>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</si>
  <si>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</si>
  <si>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</si>
  <si>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</si>
  <si>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</si>
  <si>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</si>
  <si>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</si>
  <si>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</si>
  <si>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</si>
  <si>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</si>
  <si>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</si>
  <si>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</si>
  <si>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</si>
  <si>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</si>
  <si>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</si>
  <si>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</si>
  <si>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</si>
  <si>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</si>
  <si>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</si>
  <si>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</si>
  <si>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</si>
  <si>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</si>
  <si>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</si>
  <si>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</si>
  <si>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</si>
  <si>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</si>
  <si>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</si>
  <si>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</si>
  <si>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</si>
  <si>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</si>
  <si>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</si>
  <si>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</si>
  <si>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</si>
  <si>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</si>
  <si>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</si>
  <si>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</si>
  <si>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</si>
  <si>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</si>
  <si>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</si>
  <si>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</si>
  <si>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</si>
  <si>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</si>
  <si>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</si>
  <si>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</si>
  <si>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</si>
  <si>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</si>
  <si>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</si>
  <si>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</si>
  <si>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</si>
  <si>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</si>
  <si>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</si>
  <si>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</si>
  <si>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</si>
  <si>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</si>
  <si>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</si>
  <si>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</si>
  <si>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</si>
  <si>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</si>
  <si>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</si>
  <si>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</si>
  <si>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</si>
  <si>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</si>
  <si>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</si>
  <si>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</si>
  <si>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</si>
  <si>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</si>
  <si>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</si>
  <si>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</si>
  <si>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</si>
  <si>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</si>
  <si>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</si>
  <si>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</si>
  <si>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</si>
  <si>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</si>
  <si>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</si>
  <si>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</si>
  <si>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</si>
  <si>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</si>
  <si>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</si>
  <si>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</si>
  <si>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</si>
  <si>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</si>
  <si>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</si>
  <si>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</si>
  <si>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</si>
  <si>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</si>
  <si>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</si>
  <si>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</si>
  <si>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</si>
  <si>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</si>
  <si>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</si>
  <si>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</si>
  <si>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</si>
  <si>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</si>
  <si>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</si>
  <si>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</si>
  <si>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</si>
  <si>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</si>
  <si>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</si>
  <si>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</si>
  <si>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</si>
  <si>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</si>
  <si>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</si>
  <si>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</si>
  <si>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</si>
  <si>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</si>
  <si>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</si>
  <si>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</si>
  <si>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</si>
  <si>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</si>
  <si>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</si>
  <si>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</si>
  <si>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</si>
  <si>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</si>
  <si>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</si>
  <si>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</si>
  <si>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</si>
  <si>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</si>
  <si>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</si>
  <si>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</si>
  <si>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</si>
  <si>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</si>
  <si>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</si>
  <si>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</si>
  <si>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</si>
  <si>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</si>
  <si>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</si>
  <si>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</si>
  <si>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</si>
  <si>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</si>
  <si>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</si>
  <si>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</si>
  <si>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</si>
  <si>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</si>
  <si>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</si>
  <si>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</si>
  <si>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</si>
  <si>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</si>
  <si>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</si>
  <si>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</si>
  <si>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</si>
  <si>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</si>
  <si>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</si>
  <si>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</si>
  <si>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</si>
  <si>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</si>
  <si>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</si>
  <si>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</si>
  <si>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</si>
  <si>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</si>
  <si>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</si>
  <si>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</si>
  <si>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</si>
  <si>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</si>
  <si>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</si>
  <si>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</si>
  <si>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</si>
  <si>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</si>
  <si>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</si>
  <si>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</si>
  <si>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</si>
  <si>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</si>
  <si>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</si>
  <si>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</si>
  <si>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</si>
  <si>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</si>
  <si>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</si>
  <si>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</si>
  <si>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</si>
  <si>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</si>
  <si>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</si>
  <si>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</si>
  <si>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</si>
  <si>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</si>
  <si>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</si>
  <si>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</si>
  <si>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</si>
  <si>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</si>
  <si>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</si>
  <si>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</si>
  <si>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</si>
  <si>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</si>
  <si>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</si>
  <si>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</si>
  <si>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</si>
  <si>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</si>
  <si>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</si>
  <si>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</si>
  <si>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</si>
  <si>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</si>
  <si>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</si>
  <si>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</si>
  <si>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</si>
  <si>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</si>
  <si>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</si>
  <si>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</si>
  <si>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</si>
  <si>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</si>
  <si>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</si>
  <si>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</si>
  <si>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</si>
  <si>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</si>
  <si>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</si>
  <si>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</si>
  <si>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</si>
  <si>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</si>
  <si>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</si>
  <si>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</si>
  <si>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</si>
  <si>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</si>
  <si>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</si>
  <si>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</si>
  <si>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</si>
  <si>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</si>
  <si>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</si>
  <si>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</si>
  <si>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</si>
  <si>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</si>
  <si>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</si>
  <si>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</si>
  <si>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</si>
  <si>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</si>
  <si>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</si>
  <si>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</si>
  <si>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</si>
  <si>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</si>
  <si>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</si>
  <si>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</si>
  <si>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</si>
  <si>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</si>
  <si>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</si>
  <si>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</si>
  <si>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</si>
  <si>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</si>
  <si>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</si>
  <si>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</si>
  <si>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</si>
  <si>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</si>
  <si>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</si>
  <si>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</si>
  <si>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</si>
  <si>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</si>
  <si>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</si>
  <si>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</si>
  <si>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</si>
  <si>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</si>
  <si>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</si>
  <si>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</si>
  <si>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</si>
  <si>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</si>
  <si>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</si>
  <si>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</si>
  <si>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</si>
  <si>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</si>
  <si>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</si>
  <si>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</si>
  <si>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</si>
  <si>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</si>
  <si>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</si>
  <si>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</si>
  <si>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</si>
  <si>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</si>
  <si>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</si>
  <si>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</si>
  <si>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</si>
  <si>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</si>
  <si>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</si>
  <si>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</si>
  <si>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</si>
  <si>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</si>
  <si>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</si>
  <si>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</si>
  <si>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</si>
  <si>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</si>
  <si>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</si>
  <si>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</si>
  <si>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</si>
  <si>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</si>
  <si>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</si>
  <si>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</si>
  <si>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</si>
  <si>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</si>
  <si>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</si>
  <si>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</si>
  <si>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</si>
  <si>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</si>
  <si>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</si>
  <si>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</si>
  <si>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</si>
  <si>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</si>
  <si>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</si>
  <si>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</si>
  <si>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</si>
  <si>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</si>
  <si>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</si>
  <si>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</si>
  <si>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</si>
  <si>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</si>
  <si>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</si>
  <si>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</si>
  <si>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</si>
  <si>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</si>
  <si>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</si>
  <si>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</si>
  <si>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</si>
  <si>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</si>
  <si>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</si>
  <si>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</si>
  <si>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</si>
  <si>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</si>
  <si>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</si>
  <si>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</si>
  <si>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</si>
  <si>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</si>
  <si>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</si>
  <si>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</si>
  <si>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</si>
  <si>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</si>
  <si>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</si>
  <si>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</si>
  <si>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</si>
  <si>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</si>
  <si>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</si>
  <si>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</si>
  <si>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</si>
  <si>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</si>
  <si>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</si>
  <si>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</si>
  <si>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</si>
  <si>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</si>
  <si>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</si>
  <si>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</si>
  <si>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</si>
  <si>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</si>
  <si>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</si>
  <si>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</si>
  <si>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</si>
  <si>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</si>
  <si>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</si>
  <si>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</si>
  <si>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</si>
  <si>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</si>
  <si>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</si>
  <si>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</si>
  <si>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</si>
  <si>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</si>
  <si>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</si>
  <si>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</si>
  <si>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</si>
  <si>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</si>
  <si>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</si>
  <si>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</si>
  <si>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</si>
  <si>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</si>
  <si>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</si>
  <si>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</si>
  <si>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</si>
  <si>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</si>
  <si>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</si>
  <si>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</si>
  <si>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</si>
  <si>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</si>
  <si>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</si>
  <si>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</si>
  <si>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</si>
  <si>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</si>
  <si>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</si>
  <si>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</si>
  <si>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</si>
  <si>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</si>
  <si>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</si>
  <si>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</si>
  <si>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</si>
  <si>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</si>
  <si>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</si>
  <si>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</si>
  <si>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</si>
  <si>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</si>
  <si>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</si>
  <si>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</si>
  <si>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</si>
  <si>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</si>
  <si>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</si>
  <si>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</si>
  <si>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</si>
  <si>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</si>
  <si>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</si>
  <si>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</si>
  <si>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</si>
  <si>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</si>
  <si>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</si>
  <si>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</si>
  <si>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</si>
  <si>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</si>
  <si>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</si>
  <si>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</si>
  <si>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</si>
  <si>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</si>
  <si>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</si>
  <si>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</si>
  <si>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</si>
  <si>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</si>
  <si>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</si>
  <si>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</si>
  <si>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</si>
  <si>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</si>
  <si>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</si>
  <si>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</si>
  <si>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</si>
  <si>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</si>
  <si>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</si>
  <si>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</si>
  <si>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</si>
  <si>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</si>
  <si>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</si>
  <si>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</si>
  <si>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</si>
  <si>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</si>
  <si>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</si>
  <si>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</si>
  <si>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</si>
  <si>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</si>
  <si>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</si>
  <si>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</si>
  <si>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</si>
  <si>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</si>
  <si>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</si>
  <si>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</si>
  <si>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</si>
  <si>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</si>
  <si>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</si>
  <si>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</si>
  <si>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</si>
  <si>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</si>
  <si>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</si>
  <si>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</si>
  <si>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</si>
  <si>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</si>
  <si>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</si>
  <si>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</si>
  <si>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</si>
  <si>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</si>
  <si>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</si>
  <si>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</si>
  <si>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</si>
  <si>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</si>
  <si>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</si>
  <si>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</si>
  <si>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</si>
  <si>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</si>
  <si>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</si>
  <si>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</si>
  <si>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</si>
  <si>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</si>
  <si>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</si>
  <si>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</si>
  <si>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</si>
  <si>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</si>
  <si>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</si>
  <si>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</si>
  <si>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</si>
  <si>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</si>
  <si>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</si>
  <si>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</si>
  <si>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</si>
  <si>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</si>
  <si>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</si>
  <si>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</si>
  <si>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</si>
  <si>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</si>
  <si>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</si>
  <si>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</si>
  <si>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</si>
  <si>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</si>
  <si>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</si>
  <si>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</si>
  <si>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</si>
  <si>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</si>
  <si>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</si>
  <si>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</si>
  <si>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</si>
  <si>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</si>
  <si>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</si>
  <si>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</si>
  <si>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</si>
  <si>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</si>
  <si>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</si>
  <si>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</si>
  <si>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</si>
  <si>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</si>
  <si>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</si>
  <si>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</si>
  <si>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</si>
  <si>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</si>
  <si>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</si>
  <si>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</si>
  <si>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</si>
  <si>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</si>
  <si>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</si>
  <si>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</si>
  <si>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</si>
  <si>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</si>
  <si>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</si>
  <si>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</si>
  <si>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</si>
  <si>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</si>
  <si>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</si>
  <si>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</si>
  <si>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</si>
  <si>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</si>
  <si>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</si>
  <si>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</si>
  <si>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</si>
  <si>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</si>
  <si>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</si>
  <si>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</si>
  <si>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</si>
  <si>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</si>
  <si>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</si>
  <si>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</si>
  <si>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</si>
  <si>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</si>
  <si>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</si>
  <si>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</si>
  <si>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</si>
  <si>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</si>
  <si>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</si>
  <si>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</si>
  <si>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</si>
  <si>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</si>
  <si>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</si>
  <si>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</si>
  <si>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</si>
  <si>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</si>
  <si>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</si>
  <si>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</si>
  <si>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</si>
  <si>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</si>
  <si>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</si>
  <si>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</si>
  <si>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</si>
  <si>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</si>
  <si>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</si>
  <si>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</si>
  <si>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</si>
  <si>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</si>
  <si>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</si>
  <si>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</si>
  <si>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</si>
  <si>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</si>
  <si>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</si>
  <si>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</si>
  <si>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</si>
  <si>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</si>
  <si>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</si>
  <si>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</si>
  <si>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</si>
  <si>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</si>
  <si>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</si>
  <si>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</si>
  <si>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</si>
  <si>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</si>
  <si>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</si>
  <si>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</si>
  <si>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</si>
  <si>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</si>
  <si>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</si>
  <si>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</si>
  <si>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</si>
  <si>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</si>
  <si>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</si>
  <si>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</si>
  <si>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</si>
  <si>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</si>
  <si>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</si>
  <si>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</si>
  <si>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</si>
  <si>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</si>
  <si>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</si>
  <si>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</si>
  <si>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</si>
  <si>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</si>
  <si>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</si>
  <si>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</si>
  <si>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</si>
  <si>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</si>
  <si>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</si>
  <si>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</si>
  <si>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</si>
  <si>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</si>
  <si>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</si>
  <si>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</si>
  <si>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</si>
  <si>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</si>
  <si>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</si>
  <si>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</si>
  <si>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</si>
  <si>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</si>
  <si>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</si>
  <si>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</si>
  <si>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</si>
  <si>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</si>
  <si>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</si>
  <si>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</si>
  <si>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</si>
  <si>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</si>
  <si>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</si>
  <si>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</si>
  <si>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</si>
  <si>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</si>
  <si>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</si>
  <si>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</si>
  <si>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</si>
  <si>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</si>
  <si>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</si>
  <si>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</si>
  <si>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</si>
  <si>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</si>
  <si>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</si>
  <si>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</si>
  <si>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</si>
  <si>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</si>
  <si>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</si>
  <si>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</si>
  <si>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</si>
  <si>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</si>
  <si>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</si>
  <si>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</si>
  <si>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</si>
  <si>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</si>
  <si>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</si>
  <si>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</si>
  <si>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</si>
  <si>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</si>
  <si>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</si>
  <si>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</si>
  <si>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</si>
  <si>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</si>
  <si>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</si>
  <si>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</si>
  <si>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</si>
  <si>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</si>
  <si>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</si>
  <si>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</si>
  <si>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</si>
  <si>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</si>
  <si>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</si>
  <si>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</si>
  <si>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</si>
  <si>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</si>
  <si>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</si>
  <si>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</si>
  <si>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</si>
  <si>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</si>
  <si>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</si>
  <si>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</si>
  <si>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</si>
  <si>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</si>
  <si>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</si>
  <si>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</si>
  <si>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</si>
  <si>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</si>
  <si>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</si>
  <si>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</si>
  <si>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</si>
  <si>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</si>
  <si>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</si>
  <si>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</si>
  <si>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</si>
  <si>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</si>
  <si>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</si>
  <si>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</si>
  <si>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</si>
  <si>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</si>
  <si>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</si>
  <si>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</si>
  <si>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</si>
  <si>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</si>
  <si>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</si>
  <si>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</si>
  <si>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</si>
  <si>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</si>
  <si>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</si>
  <si>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</si>
  <si>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</si>
  <si>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</si>
  <si>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</si>
  <si>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</si>
  <si>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</si>
  <si>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</si>
  <si>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</si>
  <si>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</si>
  <si>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</si>
  <si>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</si>
  <si>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</si>
  <si>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</si>
  <si>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</si>
  <si>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</si>
  <si>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</si>
  <si>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</si>
  <si>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</si>
  <si>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</si>
  <si>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</si>
  <si>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</si>
  <si>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</si>
  <si>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</si>
  <si>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</si>
  <si>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</si>
  <si>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</si>
  <si>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</si>
  <si>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</si>
  <si>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</si>
  <si>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</si>
  <si>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</si>
  <si>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</si>
  <si>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</si>
  <si>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</si>
  <si>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</si>
  <si>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</si>
  <si>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</si>
  <si>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</si>
  <si>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</si>
  <si>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</si>
  <si>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</si>
  <si>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</si>
  <si>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</si>
  <si>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</si>
  <si>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</si>
  <si>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</si>
  <si>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</si>
  <si>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</si>
  <si>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</si>
  <si>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</si>
  <si>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</si>
  <si>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</si>
  <si>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</si>
  <si>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</si>
  <si>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</si>
  <si>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</si>
  <si>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</si>
  <si>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</si>
  <si>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</si>
  <si>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</si>
  <si>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</si>
  <si>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</si>
  <si>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</si>
  <si>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</si>
  <si>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</si>
  <si>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</si>
  <si>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</si>
  <si>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</si>
  <si>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</si>
  <si>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</si>
  <si>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</si>
  <si>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</si>
  <si>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</si>
  <si>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</si>
  <si>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</si>
  <si>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</si>
  <si>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</si>
  <si>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</si>
  <si>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</si>
  <si>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</si>
  <si>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</si>
  <si>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</si>
  <si>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</si>
  <si>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</si>
  <si>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</si>
  <si>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</si>
  <si>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</si>
  <si>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</si>
  <si>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</si>
  <si>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</si>
  <si>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</si>
  <si>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</si>
  <si>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</si>
  <si>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</si>
  <si>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</si>
  <si>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</si>
  <si>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</si>
  <si>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</si>
  <si>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</si>
  <si>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</si>
  <si>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</si>
  <si>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</si>
  <si>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</si>
  <si>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</si>
  <si>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</si>
  <si>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</si>
  <si>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</si>
  <si>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</si>
  <si>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</si>
  <si>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</si>
  <si>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</si>
  <si>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</si>
  <si>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</si>
  <si>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</si>
  <si>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</si>
  <si>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</si>
  <si>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</si>
  <si>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</si>
  <si>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</si>
  <si>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</si>
  <si>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</si>
  <si>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</si>
  <si>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</si>
  <si>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</si>
  <si>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</si>
  <si>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</si>
  <si>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</si>
  <si>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</si>
  <si>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</si>
  <si>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</si>
  <si>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</si>
  <si>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</si>
  <si>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</si>
  <si>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</si>
  <si>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</si>
  <si>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</si>
  <si>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</si>
  <si>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</si>
  <si>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</si>
  <si>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</si>
  <si>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</si>
  <si>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</si>
  <si>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</si>
  <si>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</si>
  <si>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</si>
  <si>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</si>
  <si>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</si>
  <si>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</si>
  <si>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</si>
  <si>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</si>
  <si>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</si>
  <si>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</si>
  <si>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</si>
  <si>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</si>
  <si>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</si>
  <si>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</si>
  <si>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</si>
  <si>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</si>
  <si>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</si>
  <si>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</si>
  <si>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</si>
  <si>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</si>
  <si>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</si>
  <si>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</si>
  <si>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</si>
  <si>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</si>
  <si>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</si>
  <si>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</si>
  <si>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</si>
  <si>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</si>
  <si>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</si>
  <si>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</si>
  <si>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</si>
  <si>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</si>
  <si>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</si>
  <si>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</si>
  <si>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</si>
  <si>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</si>
  <si>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</si>
  <si>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</si>
  <si>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</si>
  <si>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</si>
  <si>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</si>
  <si>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</si>
  <si>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</si>
  <si>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</si>
  <si>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</si>
  <si>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</si>
  <si>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</si>
  <si>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</si>
  <si>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</si>
  <si>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</si>
  <si>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</si>
  <si>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</si>
  <si>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</si>
  <si>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</si>
  <si>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</si>
  <si>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</si>
  <si>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</si>
  <si>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</si>
  <si>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</si>
  <si>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</si>
  <si>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</si>
  <si>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</si>
  <si>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</si>
  <si>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</si>
  <si>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</si>
  <si>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</si>
  <si>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</si>
  <si>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</si>
  <si>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</si>
  <si>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</si>
  <si>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</si>
  <si>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</si>
  <si>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</si>
  <si>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</si>
  <si>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</si>
  <si>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</si>
  <si>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</si>
  <si>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</si>
  <si>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</si>
  <si>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</si>
  <si>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</si>
  <si>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</si>
  <si>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</si>
  <si>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</si>
  <si>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</si>
  <si>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</si>
  <si>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</si>
  <si>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</si>
  <si>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</si>
  <si>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</si>
  <si>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</si>
  <si>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</si>
  <si>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</si>
  <si>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</si>
  <si>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</si>
  <si>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</si>
  <si>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</si>
  <si>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</si>
  <si>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</si>
  <si>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</si>
  <si>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</si>
  <si>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</si>
  <si>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</si>
  <si>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</si>
  <si>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</si>
  <si>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</si>
  <si>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</si>
  <si>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</si>
  <si>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</si>
  <si>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</si>
  <si>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</si>
  <si>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</si>
  <si>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</si>
  <si>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</si>
  <si>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</si>
  <si>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</si>
  <si>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</si>
  <si>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</si>
  <si>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</si>
  <si>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</si>
  <si>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</si>
  <si>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</si>
  <si>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</si>
  <si>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</si>
  <si>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</si>
  <si>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</si>
  <si>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</si>
  <si>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</si>
  <si>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</si>
  <si>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</si>
  <si>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</si>
  <si>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</si>
  <si>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</si>
  <si>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</si>
  <si>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</si>
  <si>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</si>
  <si>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</si>
  <si>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</si>
  <si>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</si>
  <si>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</si>
  <si>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</si>
  <si>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</si>
  <si>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</si>
  <si>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</si>
  <si>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</si>
  <si>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</si>
  <si>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</si>
  <si>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</si>
  <si>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</si>
  <si>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</si>
  <si>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</si>
  <si>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</si>
  <si>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</si>
  <si>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</si>
  <si>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</si>
  <si>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</si>
  <si>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</si>
  <si>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</si>
  <si>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</si>
  <si>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</si>
  <si>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</si>
  <si>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</si>
  <si>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</si>
  <si>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</si>
  <si>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</si>
  <si>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</si>
  <si>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</si>
  <si>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</si>
  <si>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</si>
  <si>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</si>
  <si>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</si>
  <si>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</si>
  <si>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</si>
  <si>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</si>
  <si>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</si>
  <si>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</si>
  <si>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</si>
  <si>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</si>
  <si>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</si>
  <si>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</si>
  <si>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</si>
  <si>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</si>
  <si>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</si>
  <si>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</si>
  <si>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</si>
  <si>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</si>
  <si>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</si>
  <si>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</si>
  <si>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</si>
  <si>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</si>
  <si>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</si>
  <si>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</si>
  <si>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</si>
  <si>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</si>
  <si>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</si>
  <si>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</si>
  <si>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</si>
  <si>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</si>
  <si>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</si>
  <si>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</si>
  <si>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</si>
  <si>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</si>
  <si>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</si>
  <si>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</si>
  <si>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</si>
  <si>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</si>
  <si>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</si>
  <si>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</si>
  <si>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</si>
  <si>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</si>
  <si>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</si>
  <si>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</si>
  <si>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</si>
  <si>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</si>
  <si>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</si>
  <si>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</si>
  <si>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</si>
  <si>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</si>
  <si>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</si>
  <si>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</si>
  <si>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</si>
  <si>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</si>
  <si>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</si>
  <si>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</si>
  <si>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</si>
  <si>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</si>
  <si>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</si>
  <si>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</si>
  <si>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</si>
  <si>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</si>
  <si>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</si>
  <si>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</si>
  <si>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</si>
  <si>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</si>
  <si>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</si>
  <si>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</si>
  <si>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</si>
  <si>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</si>
  <si>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</si>
  <si>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</si>
  <si>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</si>
  <si>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</si>
  <si>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</si>
  <si>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</si>
  <si>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</si>
  <si>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</si>
  <si>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</si>
  <si>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</si>
  <si>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</si>
  <si>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</si>
  <si>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</si>
  <si>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</si>
  <si>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</si>
  <si>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</si>
  <si>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</si>
  <si>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</si>
  <si>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</si>
  <si>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</si>
  <si>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</si>
  <si>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</si>
  <si>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</si>
  <si>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</si>
  <si>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</si>
  <si>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</si>
  <si>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</si>
  <si>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</si>
  <si>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</si>
  <si>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</si>
  <si>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</si>
  <si>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</si>
  <si>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</si>
  <si>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</si>
  <si>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</si>
  <si>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</si>
  <si>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</si>
  <si>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</si>
  <si>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</si>
  <si>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</si>
  <si>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</si>
  <si>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</si>
  <si>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</si>
  <si>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</si>
  <si>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</si>
  <si>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</si>
  <si>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</si>
  <si>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</si>
  <si>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</si>
  <si>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</si>
  <si>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</si>
  <si>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</si>
  <si>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</si>
  <si>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</si>
  <si>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</si>
  <si>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</si>
  <si>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</si>
  <si>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</si>
  <si>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</si>
  <si>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</si>
  <si>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</si>
  <si>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</si>
  <si>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</si>
  <si>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</si>
  <si>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</si>
  <si>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</si>
  <si>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</si>
  <si>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</si>
  <si>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</si>
  <si>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</si>
  <si>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</si>
  <si>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</si>
  <si>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</si>
  <si>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</si>
  <si>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</si>
  <si>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</si>
  <si>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</si>
  <si>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</si>
  <si>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</si>
  <si>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</si>
  <si>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</si>
  <si>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</si>
  <si>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</si>
  <si>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</si>
  <si>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</si>
  <si>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</si>
  <si>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</si>
  <si>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</si>
  <si>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</si>
  <si>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</si>
  <si>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</si>
  <si>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</si>
  <si>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</si>
  <si>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</si>
  <si>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</si>
  <si>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</si>
  <si>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</si>
  <si>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</si>
  <si>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</si>
  <si>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</si>
  <si>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</si>
  <si>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</si>
  <si>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</si>
  <si>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</si>
  <si>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</si>
  <si>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</si>
  <si>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</si>
  <si>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</si>
  <si>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</si>
  <si>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</si>
  <si>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</si>
  <si>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</si>
  <si>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</si>
  <si>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</si>
  <si>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</si>
  <si>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</si>
  <si>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</si>
  <si>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</si>
  <si>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</si>
  <si>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</si>
  <si>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</si>
  <si>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</si>
  <si>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</si>
  <si>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</si>
  <si>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</si>
  <si>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</si>
  <si>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</si>
  <si>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</si>
  <si>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</si>
  <si>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</si>
  <si>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</si>
  <si>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</si>
  <si>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</si>
  <si>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</si>
  <si>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</si>
  <si>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</si>
  <si>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</si>
  <si>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</si>
  <si>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</si>
  <si>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</si>
  <si>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</si>
  <si>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</si>
  <si>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</si>
  <si>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</si>
  <si>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</si>
  <si>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</si>
  <si>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</si>
  <si>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</si>
  <si>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</si>
  <si>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</si>
  <si>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</si>
  <si>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</si>
  <si>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</si>
  <si>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</si>
  <si>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</si>
  <si>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</si>
  <si>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</si>
  <si>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</si>
  <si>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</si>
  <si>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</si>
  <si>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</si>
  <si>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</si>
  <si>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</si>
  <si>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</si>
  <si>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</si>
  <si>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</si>
  <si>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</si>
  <si>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</si>
  <si>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</si>
  <si>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</si>
  <si>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</si>
  <si>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</si>
  <si>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</si>
  <si>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</si>
  <si>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</si>
  <si>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</si>
  <si>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</si>
  <si>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</si>
  <si>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</si>
  <si>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</si>
  <si>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</si>
  <si>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</si>
  <si>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</si>
  <si>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</si>
  <si>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</si>
  <si>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</si>
  <si>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</si>
  <si>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</si>
  <si>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</si>
  <si>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</si>
  <si>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</si>
  <si>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</si>
  <si>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</si>
  <si>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</si>
  <si>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</si>
  <si>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</si>
  <si>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</si>
  <si>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</si>
  <si>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</si>
  <si>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</si>
  <si>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</si>
  <si>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</si>
  <si>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</si>
  <si>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</si>
  <si>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</si>
  <si>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</si>
  <si>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</si>
  <si>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</si>
  <si>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</si>
  <si>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</si>
  <si>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</si>
  <si>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</si>
  <si>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</si>
  <si>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</si>
  <si>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</si>
  <si>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</si>
  <si>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</si>
  <si>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</si>
  <si>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</si>
  <si>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</si>
  <si>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</si>
  <si>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</si>
  <si>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</si>
  <si>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</si>
  <si>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</si>
  <si>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</si>
  <si>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</si>
  <si>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</si>
  <si>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</si>
  <si>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</si>
  <si>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</si>
  <si>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</si>
  <si>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</si>
  <si>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</si>
  <si>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</si>
  <si>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</si>
  <si>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</si>
  <si>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</si>
  <si>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</si>
  <si>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</si>
  <si>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</si>
  <si>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</si>
  <si>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</si>
  <si>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</si>
  <si>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</si>
  <si>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</si>
  <si>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</si>
  <si>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</si>
  <si>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</si>
  <si>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</si>
  <si>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</si>
  <si>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</si>
  <si>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</si>
  <si>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</si>
  <si>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</si>
  <si>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</si>
  <si>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</si>
  <si>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</si>
  <si>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</si>
  <si>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</si>
  <si>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</si>
  <si>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</si>
  <si>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</si>
  <si>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</si>
  <si>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</si>
  <si>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</si>
  <si>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</si>
  <si>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</si>
  <si>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</si>
  <si>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</si>
  <si>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</si>
  <si>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</si>
  <si>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</si>
  <si>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</si>
  <si>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</si>
  <si>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</si>
  <si>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</si>
  <si>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</si>
  <si>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</si>
  <si>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</si>
  <si>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</si>
  <si>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</si>
  <si>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</si>
  <si>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</si>
  <si>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</si>
  <si>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</si>
  <si>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</si>
  <si>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</si>
  <si>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</si>
  <si>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</si>
  <si>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</si>
  <si>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</si>
  <si>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</si>
  <si>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</si>
  <si>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</si>
  <si>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</si>
  <si>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</si>
  <si>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</si>
  <si>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</si>
  <si>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</si>
  <si>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</si>
  <si>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</si>
  <si>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</si>
  <si>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</si>
  <si>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</si>
  <si>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</si>
  <si>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</si>
  <si>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</si>
  <si>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</si>
  <si>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</si>
  <si>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</si>
  <si>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</si>
  <si>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</si>
  <si>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</si>
  <si>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</si>
  <si>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</si>
  <si>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</si>
  <si>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</si>
  <si>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</si>
  <si>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</si>
  <si>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</si>
  <si>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</si>
  <si>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</si>
  <si>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</si>
  <si>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</si>
  <si>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</si>
  <si>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</si>
  <si>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</si>
  <si>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</si>
  <si>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</si>
  <si>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</si>
  <si>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</si>
  <si>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</si>
  <si>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</si>
  <si>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</si>
  <si>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</si>
  <si>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</si>
  <si>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</si>
  <si>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</si>
  <si>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</si>
  <si>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</si>
  <si>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</si>
  <si>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</si>
  <si>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</si>
  <si>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</si>
  <si>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</si>
  <si>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</si>
  <si>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</si>
  <si>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</si>
  <si>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</si>
  <si>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</si>
  <si>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</si>
  <si>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</si>
  <si>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</si>
  <si>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</si>
  <si>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</si>
  <si>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</si>
  <si>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</si>
  <si>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</si>
  <si>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</si>
  <si>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</si>
  <si>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</si>
  <si>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</si>
  <si>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</si>
  <si>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</si>
  <si>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</si>
  <si>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</si>
  <si>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</si>
  <si>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</si>
  <si>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</si>
  <si>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</si>
  <si>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</si>
  <si>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</si>
  <si>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</si>
  <si>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</si>
  <si>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</si>
  <si>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</si>
  <si>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</si>
  <si>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</si>
  <si>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</si>
  <si>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</si>
  <si>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</si>
  <si>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</si>
  <si>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</si>
  <si>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</si>
  <si>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</si>
  <si>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</si>
  <si>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</si>
  <si>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</si>
  <si>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</si>
  <si>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</si>
  <si>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</si>
  <si>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</si>
  <si>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</si>
  <si>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</si>
  <si>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</si>
  <si>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</si>
  <si>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</si>
  <si>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</si>
  <si>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</si>
  <si>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</si>
  <si>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</si>
  <si>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</si>
  <si>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</si>
  <si>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</si>
  <si>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</si>
  <si>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</si>
  <si>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</si>
  <si>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</si>
  <si>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</si>
  <si>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</si>
  <si>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</si>
  <si>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</si>
  <si>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</si>
  <si>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</si>
  <si>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</si>
  <si>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</si>
  <si>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</si>
  <si>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</si>
  <si>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</si>
  <si>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</si>
  <si>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</si>
  <si>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</si>
  <si>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</si>
  <si>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</si>
  <si>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</si>
  <si>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</si>
  <si>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</si>
  <si>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</si>
  <si>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</si>
  <si>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</si>
  <si>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</si>
  <si>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</si>
  <si>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</si>
  <si>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</si>
  <si>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</si>
  <si>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</si>
  <si>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</si>
  <si>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</si>
  <si>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</si>
  <si>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</si>
  <si>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</si>
  <si>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</si>
  <si>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</si>
  <si>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</si>
  <si>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</si>
  <si>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</si>
  <si>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</si>
  <si>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</si>
  <si>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</si>
  <si>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</si>
  <si>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</si>
  <si>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</si>
  <si>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</si>
  <si>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</si>
  <si>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</si>
  <si>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</si>
  <si>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</si>
  <si>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</si>
  <si>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</si>
  <si>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</si>
  <si>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</si>
  <si>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</si>
  <si>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</si>
  <si>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</si>
  <si>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</si>
  <si>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</si>
  <si>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</si>
  <si>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</si>
  <si>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</si>
  <si>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</si>
  <si>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</si>
  <si>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</si>
  <si>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</si>
  <si>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</si>
  <si>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</si>
  <si>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</si>
  <si>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</si>
  <si>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</si>
  <si>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</si>
  <si>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</si>
  <si>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</si>
  <si>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</si>
  <si>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</si>
  <si>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</si>
  <si>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</si>
  <si>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</si>
  <si>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</si>
  <si>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</si>
  <si>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</si>
  <si>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</si>
  <si>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</si>
  <si>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</si>
  <si>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</si>
  <si>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</si>
  <si>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</si>
  <si>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</si>
  <si>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</si>
  <si>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</si>
  <si>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</si>
  <si>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</si>
  <si>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</si>
  <si>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</si>
  <si>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</si>
  <si>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</si>
  <si>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</si>
  <si>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</si>
  <si>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</si>
  <si>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</si>
  <si>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</si>
  <si>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</si>
  <si>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</si>
  <si>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</si>
  <si>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</si>
  <si>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</si>
  <si>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</si>
  <si>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</si>
  <si>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</si>
  <si>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</si>
  <si>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</si>
  <si>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</si>
  <si>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</si>
  <si>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</si>
  <si>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</si>
  <si>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</si>
  <si>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</si>
  <si>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</si>
  <si>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</si>
  <si>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</si>
  <si>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</si>
  <si>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</si>
  <si>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</si>
  <si>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</si>
  <si>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</si>
  <si>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</si>
  <si>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</si>
  <si>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</si>
  <si>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</si>
  <si>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</si>
  <si>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</si>
  <si>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</si>
  <si>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</si>
  <si>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</si>
  <si>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</si>
  <si>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</si>
  <si>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</si>
  <si>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</si>
  <si>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</si>
  <si>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</si>
  <si>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</si>
  <si>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</si>
  <si>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</si>
  <si>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</si>
  <si>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</si>
  <si>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</si>
  <si>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</si>
  <si>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</si>
  <si>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</si>
  <si>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</si>
  <si>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</si>
  <si>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</si>
  <si>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</si>
  <si>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</si>
  <si>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</si>
  <si>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</si>
  <si>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</si>
  <si>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</si>
  <si>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</si>
  <si>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</si>
  <si>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</si>
  <si>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</si>
  <si>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</si>
  <si>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</si>
  <si>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</si>
  <si>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</si>
  <si>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</si>
  <si>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</si>
  <si>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</si>
  <si>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</si>
  <si>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</si>
  <si>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</si>
  <si>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</si>
  <si>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</si>
  <si>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</si>
  <si>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</si>
  <si>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</si>
  <si>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</si>
  <si>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</si>
  <si>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</si>
  <si>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</si>
  <si>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</si>
  <si>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</si>
  <si>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</si>
  <si>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</si>
  <si>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</si>
  <si>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</si>
  <si>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</si>
  <si>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</si>
  <si>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</si>
  <si>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</si>
  <si>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</si>
  <si>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</si>
  <si>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</si>
  <si>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</si>
  <si>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</si>
  <si>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</si>
  <si>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</si>
  <si>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</si>
  <si>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</si>
  <si>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</si>
  <si>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</si>
  <si>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</si>
  <si>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</si>
  <si>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</si>
  <si>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</si>
  <si>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</si>
  <si>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</si>
  <si>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</si>
  <si>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</si>
  <si>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</si>
  <si>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</si>
  <si>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</si>
  <si>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</si>
  <si>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</si>
  <si>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</si>
  <si>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</si>
  <si>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</si>
  <si>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</si>
  <si>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</si>
  <si>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</si>
  <si>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</si>
  <si>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</si>
  <si>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</si>
  <si>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</si>
  <si>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</si>
  <si>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</si>
  <si>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</si>
  <si>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</si>
  <si>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</si>
  <si>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</si>
  <si>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</si>
  <si>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</si>
  <si>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</si>
  <si>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</si>
  <si>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</si>
  <si>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</si>
  <si>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</si>
  <si>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</si>
  <si>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</si>
  <si>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</si>
  <si>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</si>
  <si>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</si>
  <si>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</si>
  <si>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</si>
  <si>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</si>
  <si>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</si>
  <si>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</si>
  <si>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</si>
  <si>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</si>
  <si>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</si>
  <si>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</si>
  <si>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</si>
  <si>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</si>
  <si>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</si>
  <si>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</si>
  <si>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</si>
  <si>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</si>
  <si>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</si>
  <si>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</si>
  <si>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</si>
  <si>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</si>
  <si>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</si>
  <si>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</si>
  <si>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</si>
  <si>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</si>
  <si>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</si>
  <si>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</si>
  <si>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</si>
  <si>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</si>
  <si>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</si>
  <si>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</si>
  <si>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</si>
  <si>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</si>
  <si>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</si>
  <si>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</si>
  <si>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</si>
  <si>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</si>
  <si>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</si>
  <si>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</si>
  <si>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</si>
  <si>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</si>
  <si>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</si>
  <si>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</si>
  <si>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</si>
  <si>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</si>
  <si>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</si>
  <si>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</si>
  <si>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</si>
  <si>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</si>
  <si>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</si>
  <si>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</si>
  <si>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</si>
  <si>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</si>
  <si>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</si>
  <si>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</si>
  <si>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</si>
  <si>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</si>
  <si>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</si>
  <si>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</si>
  <si>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</si>
  <si>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</si>
  <si>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</si>
  <si>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</si>
  <si>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</si>
  <si>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</si>
  <si>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</si>
  <si>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</si>
  <si>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</si>
  <si>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</si>
  <si>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</si>
  <si>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</si>
  <si>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</si>
  <si>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</si>
  <si>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</si>
  <si>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</si>
  <si>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</si>
  <si>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</si>
  <si>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</si>
  <si>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</si>
  <si>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</si>
  <si>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</si>
  <si>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</si>
  <si>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</si>
  <si>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</si>
  <si>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</si>
  <si>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</si>
  <si>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</si>
  <si>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</si>
  <si>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</si>
  <si>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</si>
  <si>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</si>
  <si>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</si>
  <si>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</si>
  <si>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</si>
  <si>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</si>
  <si>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</si>
  <si>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</si>
  <si>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</si>
  <si>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</si>
  <si>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</si>
  <si>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</si>
  <si>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</si>
  <si>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</si>
  <si>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</si>
  <si>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</si>
  <si>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</si>
  <si>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</si>
  <si>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</si>
  <si>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</si>
  <si>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</si>
  <si>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</si>
  <si>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</si>
  <si>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</si>
  <si>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</si>
  <si>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</si>
  <si>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</si>
  <si>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</si>
  <si>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</si>
  <si>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</si>
  <si>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</si>
  <si>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</si>
  <si>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</si>
  <si>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</si>
  <si>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</si>
  <si>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</si>
  <si>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</si>
  <si>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</si>
  <si>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</si>
  <si>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</si>
  <si>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</si>
  <si>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</si>
  <si>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</si>
  <si>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</si>
  <si>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</si>
  <si>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</si>
  <si>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</si>
  <si>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</si>
  <si>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</si>
  <si>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</si>
  <si>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</si>
  <si>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</si>
  <si>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</si>
  <si>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</si>
  <si>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</si>
  <si>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</si>
  <si>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</si>
  <si>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</si>
  <si>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</si>
  <si>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</si>
  <si>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</si>
  <si>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</si>
  <si>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</si>
  <si>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</si>
  <si>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</si>
  <si>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</si>
  <si>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</si>
  <si>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</si>
  <si>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</si>
  <si>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</si>
  <si>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</si>
  <si>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</si>
  <si>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</si>
  <si>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</si>
  <si>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</si>
  <si>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</si>
  <si>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</si>
  <si>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</si>
  <si>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</si>
  <si>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</si>
  <si>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</si>
  <si>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</si>
  <si>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</si>
  <si>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</si>
  <si>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</si>
  <si>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</si>
  <si>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</si>
  <si>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</si>
  <si>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</si>
  <si>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</si>
  <si>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</si>
  <si>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</si>
  <si>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</si>
  <si>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</si>
  <si>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</si>
  <si>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</si>
  <si>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</si>
  <si>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</si>
  <si>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</si>
  <si>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</si>
  <si>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</si>
  <si>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</si>
  <si>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</si>
  <si>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</si>
  <si>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</si>
  <si>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</si>
  <si>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</si>
  <si>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</si>
  <si>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</si>
  <si>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</si>
  <si>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</si>
  <si>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</si>
  <si>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</si>
  <si>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</si>
  <si>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</si>
  <si>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</si>
  <si>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</si>
  <si>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</si>
  <si>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</si>
  <si>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</si>
  <si>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</si>
  <si>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</si>
  <si>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</si>
  <si>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</si>
  <si>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</si>
  <si>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</si>
  <si>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</si>
  <si>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</si>
  <si>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</si>
  <si>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</si>
  <si>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</si>
  <si>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</si>
  <si>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</si>
  <si>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</si>
  <si>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</si>
  <si>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</si>
  <si>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</si>
  <si>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</si>
  <si>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</si>
  <si>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</si>
  <si>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</si>
  <si>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</si>
  <si>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</si>
  <si>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</si>
  <si>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</si>
  <si>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</si>
  <si>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</si>
  <si>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</si>
  <si>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</si>
  <si>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</si>
  <si>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</si>
  <si>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</si>
  <si>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</si>
  <si>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</si>
  <si>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</si>
  <si>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</si>
  <si>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</si>
  <si>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</si>
  <si>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</si>
  <si>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</si>
  <si>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</si>
  <si>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</si>
  <si>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</si>
  <si>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</si>
  <si>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</si>
  <si>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</si>
  <si>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</si>
  <si>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</si>
  <si>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</si>
  <si>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</si>
  <si>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</si>
  <si>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</si>
  <si>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</si>
  <si>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</si>
  <si>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</si>
  <si>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</si>
  <si>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</si>
  <si>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</si>
  <si>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</si>
  <si>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</si>
  <si>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</si>
  <si>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</si>
  <si>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</si>
  <si>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</si>
  <si>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</si>
  <si>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</si>
  <si>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</si>
  <si>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</si>
  <si>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</si>
  <si>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</si>
  <si>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</si>
  <si>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</si>
  <si>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</si>
  <si>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</si>
  <si>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</si>
  <si>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</si>
  <si>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</si>
  <si>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</si>
  <si>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</si>
  <si>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</si>
  <si>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</si>
  <si>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</si>
  <si>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</si>
  <si>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</si>
  <si>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</si>
  <si>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</si>
  <si>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</si>
  <si>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</si>
  <si>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</si>
  <si>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</si>
  <si>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</si>
  <si>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</si>
  <si>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</si>
  <si>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</si>
  <si>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</si>
  <si>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</si>
  <si>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</si>
  <si>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</si>
  <si>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</si>
  <si>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</si>
  <si>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</si>
  <si>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</si>
  <si>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</si>
  <si>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</si>
  <si>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</si>
  <si>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</si>
  <si>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</si>
  <si>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</si>
  <si>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</si>
  <si>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</si>
  <si>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</si>
  <si>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</si>
  <si>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</si>
  <si>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</si>
  <si>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</si>
  <si>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</si>
  <si>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</si>
  <si>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</si>
  <si>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</si>
  <si>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</si>
  <si>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</si>
  <si>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</si>
  <si>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</si>
  <si>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</si>
  <si>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</si>
  <si>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</si>
  <si>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</si>
  <si>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</si>
  <si>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</si>
  <si>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</si>
  <si>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</si>
  <si>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</si>
  <si>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</si>
  <si>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</si>
  <si>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</si>
  <si>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</si>
  <si>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</si>
  <si>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</si>
  <si>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</si>
  <si>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</si>
  <si>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</si>
  <si>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</si>
  <si>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</si>
  <si>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</si>
  <si>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</si>
  <si>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</si>
  <si>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</si>
  <si>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</si>
  <si>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</si>
  <si>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</si>
  <si>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</si>
  <si>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</si>
  <si>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</si>
  <si>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</si>
  <si>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</si>
  <si>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</si>
  <si>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</si>
  <si>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</si>
  <si>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</si>
  <si>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</si>
  <si>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</si>
  <si>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</si>
  <si>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</si>
  <si>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</si>
  <si>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</si>
  <si>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</si>
  <si>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</si>
  <si>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</si>
  <si>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</si>
  <si>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</si>
  <si>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</si>
  <si>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</si>
  <si>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</si>
  <si>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</si>
  <si>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</si>
  <si>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</si>
  <si>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</si>
  <si>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</si>
  <si>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</si>
  <si>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</si>
  <si>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</si>
  <si>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</si>
  <si>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</si>
  <si>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</si>
  <si>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</si>
  <si>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</si>
  <si>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</si>
  <si>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</si>
  <si>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</si>
  <si>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</si>
  <si>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</si>
  <si>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</si>
  <si>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</si>
  <si>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</si>
  <si>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</si>
  <si>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</si>
  <si>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</si>
  <si>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</si>
  <si>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</si>
  <si>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</si>
  <si>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</si>
  <si>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</si>
  <si>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</si>
  <si>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</si>
  <si>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</si>
  <si>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</si>
  <si>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</si>
  <si>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</si>
  <si>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</si>
  <si>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</si>
  <si>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</si>
  <si>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</si>
  <si>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</si>
  <si>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</si>
  <si>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</si>
  <si>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</si>
  <si>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</si>
  <si>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</si>
  <si>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</si>
  <si>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</si>
  <si>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</si>
  <si>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</si>
  <si>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</si>
  <si>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</si>
  <si>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</si>
  <si>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</si>
  <si>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</si>
  <si>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</si>
  <si>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</si>
  <si>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</si>
  <si>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</si>
  <si>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</si>
  <si>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</si>
  <si>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</si>
  <si>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</si>
  <si>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</si>
  <si>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</si>
  <si>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</si>
  <si>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</si>
  <si>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</si>
  <si>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</si>
  <si>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</si>
  <si>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</si>
  <si>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</si>
  <si>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</si>
  <si>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</si>
  <si>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</si>
  <si>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</si>
  <si>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</si>
  <si>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</si>
  <si>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</si>
  <si>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</si>
  <si>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</si>
  <si>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</si>
  <si>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</si>
  <si>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</si>
  <si>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</si>
  <si>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</si>
  <si>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</si>
  <si>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</si>
  <si>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</si>
  <si>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</si>
  <si>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</si>
  <si>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</si>
  <si>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</si>
  <si>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</si>
  <si>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</si>
  <si>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</si>
  <si>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</si>
  <si>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</si>
  <si>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</si>
  <si>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</si>
  <si>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</si>
  <si>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</si>
  <si>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</si>
  <si>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</si>
  <si>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</si>
  <si>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</si>
  <si>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</si>
  <si>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</si>
  <si>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</si>
  <si>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</si>
  <si>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</si>
  <si>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</si>
  <si>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</si>
  <si>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</si>
  <si>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</si>
  <si>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</si>
  <si>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</si>
  <si>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</si>
  <si>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</si>
  <si>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</si>
  <si>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</si>
  <si>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</si>
  <si>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</si>
  <si>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</si>
  <si>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</si>
  <si>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</si>
  <si>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</si>
  <si>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</si>
  <si>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</si>
  <si>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</si>
  <si>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</si>
  <si>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</si>
  <si>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</si>
  <si>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</si>
  <si>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</si>
  <si>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</si>
  <si>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</si>
  <si>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</si>
  <si>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</si>
  <si>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</si>
  <si>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</si>
  <si>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</si>
  <si>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</si>
  <si>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</si>
  <si>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</si>
  <si>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</si>
  <si>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</si>
  <si>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</si>
  <si>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</si>
  <si>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</si>
  <si>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</si>
  <si>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</si>
  <si>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</si>
  <si>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</si>
  <si>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</si>
  <si>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</si>
  <si>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</si>
  <si>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</si>
  <si>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</si>
  <si>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</si>
  <si>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</si>
  <si>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</si>
  <si>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</si>
  <si>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</si>
  <si>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</si>
  <si>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</si>
  <si>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</si>
  <si>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</si>
  <si>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</si>
  <si>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</si>
  <si>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</si>
  <si>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</si>
  <si>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</si>
  <si>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</si>
  <si>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</si>
  <si>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</si>
  <si>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</si>
  <si>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</si>
  <si>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</si>
  <si>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</si>
  <si>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</si>
  <si>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</si>
  <si>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</si>
  <si>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</si>
  <si>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</si>
  <si>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</si>
  <si>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</si>
  <si>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</si>
  <si>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</si>
  <si>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</si>
  <si>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</si>
  <si>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</si>
  <si>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</si>
  <si>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</si>
  <si>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</si>
  <si>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</si>
  <si>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</si>
  <si>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</si>
  <si>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</si>
  <si>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</si>
  <si>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</si>
  <si>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</si>
  <si>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</si>
  <si>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</si>
  <si>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</si>
  <si>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</si>
  <si>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</si>
  <si>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</si>
  <si>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</si>
  <si>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</si>
  <si>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</si>
  <si>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</si>
  <si>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</si>
  <si>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</si>
  <si>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</si>
  <si>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</si>
  <si>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</si>
  <si>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</si>
  <si>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</si>
  <si>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</si>
  <si>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</si>
  <si>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</si>
  <si>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</si>
  <si>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</si>
  <si>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</si>
  <si>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</si>
  <si>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</si>
  <si>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</si>
  <si>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</si>
  <si>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</si>
  <si>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</si>
  <si>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</si>
  <si>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</si>
  <si>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</si>
  <si>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</si>
  <si>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</si>
  <si>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</si>
  <si>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</si>
  <si>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</si>
  <si>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</si>
  <si>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</si>
  <si>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</si>
  <si>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</si>
  <si>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</si>
  <si>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</si>
  <si>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</si>
  <si>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</si>
  <si>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</si>
  <si>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</si>
  <si>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</si>
  <si>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</si>
  <si>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</si>
  <si>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</si>
  <si>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</si>
  <si>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</si>
  <si>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</si>
  <si>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</si>
  <si>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</si>
  <si>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</si>
  <si>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</si>
  <si>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</si>
  <si>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</si>
  <si>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</si>
  <si>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</si>
  <si>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</si>
  <si>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</si>
  <si>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</si>
  <si>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</si>
  <si>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</si>
  <si>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</si>
  <si>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</si>
  <si>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</si>
  <si>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</si>
  <si>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</si>
  <si>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</si>
  <si>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</si>
  <si>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</si>
  <si>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</si>
  <si>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</si>
  <si>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</si>
  <si>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</si>
  <si>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</si>
  <si>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</si>
  <si>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</si>
  <si>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</si>
  <si>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</si>
  <si>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</si>
  <si>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</si>
  <si>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</si>
  <si>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</si>
  <si>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</si>
  <si>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</si>
  <si>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</si>
  <si>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</si>
  <si>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</si>
  <si>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</si>
  <si>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</si>
  <si>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</si>
  <si>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</si>
  <si>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</si>
  <si>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</si>
  <si>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</si>
  <si>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</si>
  <si>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</si>
  <si>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</si>
  <si>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</si>
  <si>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</si>
  <si>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</si>
  <si>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</si>
  <si>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</si>
  <si>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</si>
  <si>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</si>
  <si>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</si>
  <si>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</si>
  <si>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</si>
  <si>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</si>
  <si>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</si>
  <si>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</si>
  <si>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</si>
  <si>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</si>
  <si>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</si>
  <si>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</si>
  <si>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</si>
  <si>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</si>
  <si>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</si>
  <si>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</si>
  <si>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</si>
  <si>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</si>
  <si>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</si>
  <si>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</si>
  <si>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</si>
  <si>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</si>
  <si>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</si>
  <si>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</si>
  <si>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</si>
  <si>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</si>
  <si>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</si>
  <si>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</si>
  <si>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</si>
  <si>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</si>
  <si>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</si>
  <si>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</si>
  <si>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</si>
  <si>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</si>
  <si>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</si>
  <si>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</si>
  <si>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</si>
  <si>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</si>
  <si>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</si>
  <si>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</si>
  <si>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</si>
  <si>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</si>
  <si>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</si>
  <si>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</si>
  <si>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</si>
  <si>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</si>
  <si>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</si>
  <si>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</si>
  <si>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</si>
  <si>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</si>
  <si>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</si>
  <si>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</si>
  <si>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</si>
  <si>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</si>
  <si>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</si>
  <si>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</si>
  <si>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</si>
  <si>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</si>
  <si>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</si>
  <si>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</si>
  <si>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</si>
  <si>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</si>
  <si>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</si>
  <si>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</si>
  <si>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</si>
  <si>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</si>
  <si>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</si>
  <si>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</si>
  <si>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</si>
  <si>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</si>
  <si>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</si>
  <si>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</si>
  <si>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</si>
  <si>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</si>
  <si>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</si>
  <si>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</si>
  <si>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</si>
  <si>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</si>
  <si>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</si>
  <si>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</si>
  <si>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</si>
  <si>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</si>
  <si>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</si>
  <si>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</si>
  <si>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</si>
  <si>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</si>
  <si>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</si>
  <si>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</si>
  <si>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</si>
  <si>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</si>
  <si>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</si>
  <si>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</si>
  <si>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</si>
  <si>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</si>
  <si>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</si>
  <si>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</si>
  <si>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</si>
  <si>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</si>
  <si>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</si>
  <si>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</si>
  <si>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</si>
  <si>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</si>
  <si>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</si>
  <si>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</si>
  <si>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</si>
  <si>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</si>
  <si>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</si>
  <si>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</si>
  <si>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</si>
  <si>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</si>
  <si>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</si>
  <si>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</si>
  <si>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</si>
  <si>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</si>
  <si>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</si>
  <si>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</si>
  <si>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</si>
  <si>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</si>
  <si>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</si>
  <si>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</si>
  <si>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</si>
  <si>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</si>
  <si>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</si>
  <si>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</si>
  <si>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</si>
  <si>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</si>
  <si>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</si>
  <si>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</si>
  <si>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</si>
  <si>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</si>
  <si>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</si>
  <si>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</si>
  <si>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</si>
  <si>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</si>
  <si>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</si>
  <si>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</si>
  <si>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</si>
  <si>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</si>
  <si>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</si>
  <si>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</si>
  <si>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</si>
  <si>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</si>
  <si>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</si>
  <si>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</si>
  <si>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</si>
  <si>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</si>
  <si>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</si>
  <si>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</si>
  <si>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</si>
  <si>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</si>
  <si>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</si>
  <si>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</si>
  <si>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</si>
  <si>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</si>
  <si>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</si>
  <si>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</si>
  <si>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</si>
  <si>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</si>
  <si>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</si>
  <si>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</si>
  <si>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</si>
  <si>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</si>
  <si>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</si>
  <si>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</si>
  <si>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</si>
  <si>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</si>
  <si>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</si>
  <si>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</si>
  <si>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</si>
  <si>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</si>
  <si>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</si>
  <si>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</si>
  <si>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</si>
  <si>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</si>
  <si>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</si>
  <si>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</si>
  <si>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</si>
  <si>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</si>
  <si>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</si>
  <si>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</si>
  <si>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</si>
  <si>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</si>
  <si>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</si>
  <si>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</si>
  <si>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</si>
  <si>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</si>
  <si>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</si>
  <si>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</si>
  <si>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</si>
  <si>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</si>
  <si>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</si>
  <si>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</si>
  <si>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</si>
  <si>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</si>
  <si>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</si>
  <si>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</si>
  <si>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</si>
  <si>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</si>
  <si>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</si>
  <si>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</si>
  <si>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</si>
  <si>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</si>
  <si>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</si>
  <si>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</si>
  <si>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</si>
  <si>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</si>
  <si>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</si>
  <si>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</si>
  <si>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</si>
  <si>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</si>
  <si>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</si>
  <si>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</si>
  <si>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</si>
  <si>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</si>
  <si>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</si>
  <si>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</si>
  <si>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</si>
  <si>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</si>
  <si>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</si>
  <si>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</si>
  <si>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</si>
  <si>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</si>
  <si>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</si>
  <si>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</si>
  <si>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</si>
  <si>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</si>
  <si>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</si>
  <si>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</si>
  <si>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</si>
  <si>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</si>
  <si>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</si>
  <si>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</si>
  <si>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</si>
  <si>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</si>
  <si>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</si>
  <si>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</si>
  <si>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</si>
  <si>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</si>
  <si>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</si>
  <si>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</si>
  <si>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</si>
  <si>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</si>
  <si>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</si>
  <si>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</si>
  <si>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</si>
  <si>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</si>
  <si>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</si>
  <si>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</si>
  <si>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</si>
  <si>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</si>
  <si>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</si>
  <si>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</si>
  <si>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</si>
  <si>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</si>
  <si>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</si>
  <si>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</si>
  <si>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</si>
  <si>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</si>
  <si>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</si>
  <si>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</si>
  <si>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</si>
  <si>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</si>
  <si>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</si>
  <si>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</si>
  <si>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</si>
  <si>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</si>
  <si>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</si>
  <si>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</si>
  <si>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</si>
  <si>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</si>
  <si>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</si>
  <si>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</si>
  <si>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</si>
  <si>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</si>
  <si>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</si>
  <si>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</si>
  <si>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</si>
  <si>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</si>
  <si>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</si>
  <si>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</si>
  <si>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</si>
  <si>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</si>
  <si>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</si>
  <si>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</si>
  <si>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</si>
  <si>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</si>
  <si>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</si>
  <si>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</si>
  <si>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</si>
  <si>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</si>
  <si>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</si>
  <si>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</si>
  <si>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</si>
  <si>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</si>
  <si>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</si>
  <si>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</si>
  <si>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</si>
  <si>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</si>
  <si>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</si>
  <si>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</si>
  <si>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</si>
  <si>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</si>
  <si>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</si>
  <si>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</si>
  <si>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</si>
  <si>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</si>
  <si>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</si>
  <si>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</si>
  <si>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</si>
  <si>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</si>
  <si>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</si>
  <si>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</si>
  <si>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</si>
  <si>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</si>
  <si>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</si>
  <si>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</si>
  <si>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</si>
  <si>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</si>
  <si>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</si>
  <si>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</si>
  <si>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</si>
  <si>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</si>
  <si>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</si>
  <si>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</si>
  <si>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</si>
  <si>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</si>
  <si>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</si>
  <si>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</si>
  <si>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</si>
  <si>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</si>
  <si>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</si>
  <si>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</si>
  <si>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</si>
  <si>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</si>
  <si>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</si>
  <si>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</si>
  <si>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</si>
  <si>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</si>
  <si>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</si>
  <si>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</si>
  <si>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</si>
  <si>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</si>
  <si>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</si>
  <si>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</si>
  <si>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</si>
  <si>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</si>
  <si>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</si>
  <si>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</si>
  <si>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</si>
  <si>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</si>
  <si>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</si>
  <si>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</si>
  <si>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</si>
  <si>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</si>
  <si>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</si>
  <si>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</si>
  <si>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</si>
  <si>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</si>
  <si>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</si>
  <si>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</si>
  <si>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</si>
  <si>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</si>
  <si>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</si>
  <si>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</si>
  <si>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</si>
  <si>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</si>
  <si>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</si>
  <si>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</si>
  <si>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</si>
  <si>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</si>
  <si>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</si>
  <si>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</si>
  <si>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</si>
  <si>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</si>
  <si>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</si>
  <si>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</si>
  <si>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</si>
  <si>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</si>
  <si>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</si>
  <si>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</si>
  <si>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</si>
  <si>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</si>
  <si>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</si>
  <si>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</si>
  <si>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</si>
  <si>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</si>
  <si>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</si>
  <si>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</si>
  <si>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</si>
  <si>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</si>
  <si>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</si>
  <si>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</si>
  <si>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</si>
  <si>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</si>
  <si>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</si>
  <si>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</si>
  <si>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</si>
  <si>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</si>
  <si>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</si>
  <si>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</si>
  <si>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</si>
  <si>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</si>
  <si>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</si>
  <si>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</si>
  <si>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</si>
  <si>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</si>
  <si>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</si>
  <si>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</si>
  <si>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</si>
  <si>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</si>
  <si>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</si>
  <si>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</si>
  <si>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</si>
  <si>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</si>
  <si>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</si>
  <si>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</si>
  <si>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</si>
  <si>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</si>
  <si>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</si>
  <si>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</si>
  <si>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</si>
  <si>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</si>
  <si>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</si>
  <si>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</si>
  <si>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</si>
  <si>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</si>
  <si>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</si>
  <si>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</si>
  <si>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</si>
  <si>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</si>
  <si>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</si>
  <si>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</si>
  <si>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</si>
  <si>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</si>
  <si>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</si>
  <si>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</si>
  <si>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</si>
  <si>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</si>
  <si>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</si>
  <si>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</si>
  <si>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</si>
  <si>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</si>
  <si>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</si>
  <si>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</si>
  <si>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</si>
  <si>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</si>
  <si>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</si>
  <si>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</si>
  <si>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</si>
  <si>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</si>
  <si>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</si>
  <si>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</si>
  <si>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</si>
  <si>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</si>
  <si>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</si>
  <si>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</si>
  <si>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</si>
  <si>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</si>
  <si>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</si>
  <si>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</si>
  <si>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</si>
  <si>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</si>
  <si>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</si>
  <si>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</si>
  <si>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</si>
  <si>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</si>
  <si>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</si>
  <si>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</si>
  <si>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</si>
  <si>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</si>
  <si>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</si>
  <si>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</si>
  <si>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</si>
  <si>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</si>
  <si>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</si>
  <si>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</si>
  <si>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</si>
  <si>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</si>
  <si>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</si>
  <si>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</si>
  <si>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</si>
  <si>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</si>
  <si>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</si>
  <si>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</si>
  <si>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</si>
  <si>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</si>
  <si>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</si>
  <si>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</si>
  <si>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</si>
  <si>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</si>
  <si>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</si>
  <si>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</si>
  <si>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</si>
  <si>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</si>
  <si>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</si>
  <si>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</si>
  <si>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</si>
  <si>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</si>
  <si>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</si>
  <si>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</si>
  <si>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</si>
  <si>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</si>
  <si>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</si>
  <si>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</si>
  <si>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</si>
  <si>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</si>
  <si>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</si>
  <si>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</si>
  <si>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</si>
  <si>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</si>
  <si>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</si>
  <si>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</si>
  <si>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</si>
  <si>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</si>
  <si>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</si>
  <si>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</si>
  <si>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</si>
  <si>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</si>
  <si>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</si>
  <si>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</si>
  <si>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</si>
  <si>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</si>
  <si>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</si>
  <si>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</si>
  <si>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</si>
  <si>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</si>
  <si>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</si>
  <si>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</si>
  <si>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</si>
  <si>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</si>
  <si>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</si>
  <si>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</si>
  <si>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</si>
  <si>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</si>
  <si>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</si>
  <si>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</si>
  <si>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</si>
  <si>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</si>
  <si>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</si>
  <si>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</si>
  <si>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</si>
  <si>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</si>
  <si>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</si>
  <si>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</si>
  <si>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</si>
  <si>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</si>
  <si>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</si>
  <si>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</si>
  <si>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</si>
  <si>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</si>
  <si>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</si>
  <si>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</si>
  <si>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</si>
  <si>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</si>
  <si>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</si>
  <si>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</si>
  <si>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</si>
  <si>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</si>
  <si>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</si>
  <si>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</si>
  <si>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</si>
  <si>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</si>
  <si>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</si>
  <si>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</si>
  <si>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</si>
  <si>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</si>
  <si>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</si>
  <si>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</si>
  <si>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</si>
  <si>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</si>
  <si>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</si>
  <si>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</si>
  <si>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</si>
  <si>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</si>
  <si>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</si>
  <si>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</si>
  <si>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</si>
  <si>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</si>
  <si>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</si>
  <si>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</si>
  <si>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</si>
  <si>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</si>
  <si>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</si>
  <si>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</si>
  <si>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</si>
  <si>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</si>
  <si>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</si>
  <si>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</si>
  <si>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</si>
  <si>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</si>
  <si>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</si>
  <si>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</si>
  <si>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</si>
  <si>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</si>
  <si>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</si>
  <si>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</si>
  <si>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</si>
  <si>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</si>
  <si>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</si>
  <si>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</si>
  <si>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</si>
  <si>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</si>
  <si>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</si>
  <si>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</si>
  <si>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</si>
  <si>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</si>
  <si>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</si>
  <si>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</si>
  <si>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</si>
  <si>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</si>
  <si>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</si>
  <si>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</si>
  <si>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</si>
  <si>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</si>
  <si>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</si>
  <si>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</si>
  <si>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</si>
  <si>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</si>
  <si>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</si>
  <si>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</si>
  <si>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</si>
  <si>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</si>
  <si>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</si>
  <si>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</si>
  <si>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</si>
  <si>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</si>
  <si>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</si>
  <si>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</si>
  <si>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</si>
  <si>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</si>
  <si>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</si>
  <si>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</si>
  <si>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</si>
  <si>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</si>
  <si>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</si>
  <si>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</si>
  <si>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</si>
  <si>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</si>
  <si>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</si>
  <si>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</si>
  <si>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</si>
  <si>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</si>
  <si>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</si>
  <si>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</si>
  <si>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</si>
  <si>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</si>
  <si>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</si>
  <si>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</si>
  <si>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</si>
  <si>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</si>
  <si>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</si>
  <si>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</si>
  <si>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</si>
  <si>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</si>
  <si>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</si>
  <si>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</si>
  <si>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</si>
  <si>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</si>
  <si>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</si>
  <si>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</si>
  <si>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</si>
  <si>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</si>
  <si>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</si>
  <si>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</si>
  <si>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</si>
  <si>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</si>
  <si>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</si>
  <si>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</si>
  <si>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</si>
  <si>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</si>
  <si>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</si>
  <si>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</si>
  <si>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</si>
  <si>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</si>
  <si>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</si>
  <si>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</si>
  <si>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</si>
  <si>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</si>
  <si>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</si>
  <si>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</si>
  <si>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</si>
  <si>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</si>
  <si>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</si>
  <si>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</si>
  <si>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</si>
  <si>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</si>
  <si>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</si>
  <si>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</si>
  <si>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</si>
  <si>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</si>
  <si>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</si>
  <si>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</si>
  <si>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</si>
  <si>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</si>
  <si>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</si>
  <si>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</si>
  <si>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</si>
  <si>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</si>
  <si>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</si>
  <si>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</si>
  <si>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</si>
  <si>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</si>
  <si>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</si>
  <si>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</si>
  <si>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</si>
  <si>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</si>
  <si>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</si>
  <si>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</si>
  <si>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</si>
  <si>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</si>
  <si>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</si>
  <si>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</si>
  <si>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</si>
  <si>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</si>
  <si>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</si>
  <si>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</si>
  <si>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</si>
  <si>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</si>
  <si>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</si>
  <si>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</si>
  <si>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</si>
  <si>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</si>
  <si>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</si>
  <si>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</si>
  <si>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</si>
  <si>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</si>
  <si>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</si>
  <si>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</si>
  <si>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</si>
  <si>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</si>
  <si>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</si>
  <si>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</si>
  <si>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</si>
  <si>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</si>
  <si>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</si>
  <si>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</si>
  <si>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</si>
  <si>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</si>
  <si>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</si>
  <si>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</si>
  <si>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</si>
  <si>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</si>
  <si>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</si>
  <si>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</si>
  <si>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</si>
  <si>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</si>
  <si>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</si>
  <si>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</si>
  <si>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</si>
  <si>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</si>
  <si>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</si>
  <si>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</si>
  <si>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</si>
  <si>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</si>
  <si>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</si>
  <si>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</si>
  <si>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</si>
  <si>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</si>
  <si>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</si>
  <si>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</si>
  <si>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</si>
  <si>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</si>
  <si>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</si>
  <si>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</si>
  <si>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</si>
  <si>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</si>
  <si>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</si>
  <si>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</si>
  <si>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</si>
  <si>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</si>
  <si>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</si>
  <si>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</si>
  <si>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</si>
  <si>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</si>
  <si>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</si>
  <si>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</si>
  <si>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</si>
  <si>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</si>
  <si>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</si>
  <si>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</si>
  <si>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</si>
  <si>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</si>
  <si>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</si>
  <si>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</si>
  <si>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</si>
  <si>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</si>
  <si>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</si>
  <si>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</si>
  <si>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</si>
  <si>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</si>
  <si>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</si>
  <si>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</si>
  <si>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</si>
  <si>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</si>
  <si>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</si>
  <si>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</si>
  <si>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</si>
  <si>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</si>
  <si>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</si>
  <si>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</si>
  <si>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</si>
  <si>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</si>
  <si>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</si>
  <si>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</si>
  <si>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</si>
  <si>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</si>
  <si>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</si>
  <si>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</si>
  <si>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</si>
  <si>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</si>
  <si>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</si>
  <si>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</si>
  <si>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</si>
  <si>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</si>
  <si>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</si>
  <si>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</si>
  <si>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</si>
  <si>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</si>
  <si>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</si>
  <si>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</si>
  <si>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</si>
  <si>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</si>
  <si>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</si>
  <si>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</si>
  <si>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</si>
  <si>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</si>
  <si>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</si>
  <si>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</si>
  <si>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</si>
  <si>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</si>
  <si>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</si>
  <si>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</si>
  <si>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</si>
  <si>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</si>
  <si>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</si>
  <si>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</si>
  <si>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</si>
  <si>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</si>
  <si>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</si>
  <si>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</si>
  <si>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</si>
  <si>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</si>
  <si>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</si>
  <si>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</si>
  <si>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</si>
  <si>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</si>
  <si>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</si>
  <si>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</si>
  <si>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</si>
  <si>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</si>
  <si>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</si>
  <si>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</si>
  <si>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</si>
  <si>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</si>
  <si>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</si>
  <si>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</si>
  <si>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</si>
  <si>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</si>
  <si>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</si>
  <si>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</si>
  <si>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</si>
  <si>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</si>
  <si>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</si>
  <si>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</si>
  <si>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</si>
  <si>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</si>
  <si>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</si>
  <si>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</si>
  <si>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</si>
  <si>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</si>
  <si>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</si>
  <si>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</si>
  <si>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</si>
  <si>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</si>
  <si>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</si>
  <si>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</si>
  <si>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</si>
  <si>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</si>
  <si>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</si>
  <si>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</si>
  <si>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</si>
  <si>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</si>
  <si>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</si>
  <si>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</si>
  <si>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</si>
  <si>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</si>
  <si>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</si>
  <si>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</si>
  <si>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</si>
  <si>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</si>
  <si>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</si>
  <si>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</si>
  <si>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</si>
  <si>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</si>
  <si>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</si>
  <si>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</si>
  <si>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</si>
  <si>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</si>
  <si>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</si>
  <si>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</si>
  <si>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</si>
  <si>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</si>
  <si>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</si>
  <si>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</si>
  <si>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</si>
  <si>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</si>
  <si>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</si>
  <si>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</si>
  <si>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</si>
  <si>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</si>
  <si>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</si>
  <si>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</si>
  <si>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</si>
  <si>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</si>
  <si>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</si>
  <si>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</si>
  <si>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</si>
  <si>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</si>
  <si>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</si>
  <si>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</si>
  <si>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</si>
  <si>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</si>
  <si>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</si>
  <si>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</si>
  <si>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</si>
  <si>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</si>
  <si>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</si>
  <si>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</si>
  <si>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</si>
  <si>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</si>
  <si>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</si>
  <si>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</si>
  <si>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</si>
  <si>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</si>
  <si>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</si>
  <si>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</si>
  <si>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</si>
  <si>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</si>
  <si>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</si>
  <si>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</si>
  <si>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</si>
  <si>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</si>
  <si>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</si>
  <si>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</si>
  <si>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</si>
  <si>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</si>
  <si>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</si>
  <si>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</si>
  <si>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</si>
  <si>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</si>
  <si>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</si>
  <si>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</si>
  <si>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</si>
  <si>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</si>
  <si>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</si>
  <si>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</si>
  <si>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</si>
  <si>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</si>
  <si>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</si>
  <si>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</si>
  <si>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</si>
  <si>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</si>
  <si>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</si>
  <si>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</si>
  <si>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</si>
  <si>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</si>
  <si>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</si>
  <si>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</si>
  <si>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</si>
  <si>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</si>
  <si>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</si>
  <si>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</si>
  <si>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</si>
  <si>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</si>
  <si>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</si>
  <si>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</si>
  <si>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</si>
  <si>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</si>
  <si>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</si>
  <si>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</si>
  <si>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</si>
  <si>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</si>
  <si>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</si>
  <si>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</si>
  <si>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</si>
  <si>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</si>
  <si>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</si>
  <si>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</si>
  <si>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</si>
  <si>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</si>
  <si>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</si>
  <si>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</si>
  <si>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</si>
  <si>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</si>
  <si>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</si>
  <si>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</si>
  <si>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</si>
  <si>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</si>
  <si>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</si>
  <si>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</si>
  <si>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</si>
  <si>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</si>
  <si>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</si>
  <si>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</si>
  <si>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</si>
  <si>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</si>
  <si>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</si>
  <si>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</si>
  <si>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</si>
  <si>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</si>
  <si>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</si>
  <si>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</si>
  <si>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</si>
  <si>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</si>
  <si>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</si>
  <si>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</si>
  <si>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</si>
  <si>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</si>
  <si>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</si>
  <si>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</si>
  <si>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</si>
  <si>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</si>
  <si>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</si>
  <si>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</si>
  <si>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</si>
  <si>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</si>
  <si>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</si>
  <si>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</si>
  <si>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</si>
  <si>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</si>
  <si>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</si>
  <si>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</si>
  <si>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</si>
  <si>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</si>
  <si>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</si>
  <si>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</si>
  <si>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</si>
  <si>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</si>
  <si>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</si>
  <si>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</si>
  <si>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</si>
  <si>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</si>
  <si>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</si>
  <si>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</si>
  <si>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</si>
  <si>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</si>
  <si>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</si>
  <si>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</si>
  <si>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</si>
  <si>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</si>
  <si>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</si>
  <si>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</si>
  <si>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</si>
  <si>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</si>
  <si>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</si>
  <si>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</si>
  <si>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</si>
  <si>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</si>
  <si>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</si>
  <si>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</si>
  <si>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</si>
  <si>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</si>
  <si>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</si>
  <si>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</si>
  <si>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</si>
  <si>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</si>
  <si>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</si>
  <si>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</si>
  <si>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</si>
  <si>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</si>
  <si>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</si>
  <si>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</si>
  <si>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</si>
  <si>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</si>
  <si>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</si>
  <si>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</si>
  <si>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</si>
  <si>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</si>
  <si>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</si>
  <si>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</si>
  <si>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</si>
  <si>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</si>
  <si>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</si>
  <si>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</si>
  <si>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</si>
  <si>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</si>
  <si>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</si>
  <si>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</si>
  <si>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</si>
  <si>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</si>
  <si>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</si>
  <si>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</si>
  <si>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</si>
  <si>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</si>
  <si>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</si>
  <si>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</si>
  <si>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</si>
  <si>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</si>
  <si>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</si>
  <si>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</si>
  <si>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</si>
  <si>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</si>
  <si>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</si>
  <si>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</si>
  <si>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</si>
  <si>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</si>
  <si>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</si>
  <si>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</si>
  <si>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</si>
  <si>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</si>
  <si>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</si>
  <si>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</si>
  <si>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</si>
  <si>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</si>
  <si>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</si>
  <si>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</si>
  <si>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</si>
  <si>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</si>
  <si>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</si>
  <si>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</si>
  <si>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</si>
  <si>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</si>
  <si>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</si>
  <si>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</si>
  <si>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</si>
  <si>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</si>
  <si>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</si>
  <si>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</si>
  <si>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</si>
  <si>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</si>
  <si>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</si>
  <si>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</si>
  <si>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</si>
  <si>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</si>
  <si>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</si>
  <si>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</si>
  <si>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</si>
  <si>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</si>
  <si>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</si>
  <si>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</si>
  <si>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</si>
  <si>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</si>
  <si>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</si>
  <si>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</si>
  <si>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</si>
  <si>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</si>
  <si>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</si>
  <si>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</si>
  <si>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</si>
  <si>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</si>
  <si>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</si>
  <si>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</si>
  <si>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</si>
  <si>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</si>
  <si>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</si>
  <si>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</si>
  <si>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</si>
  <si>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</si>
  <si>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</si>
  <si>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</si>
  <si>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</si>
  <si>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</si>
  <si>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</si>
  <si>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</si>
  <si>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</si>
  <si>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</si>
  <si>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</si>
  <si>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</si>
  <si>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</si>
  <si>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</si>
  <si>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</si>
  <si>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</si>
  <si>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</si>
  <si>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</si>
  <si>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</si>
  <si>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</si>
  <si>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</si>
  <si>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</si>
  <si>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</si>
  <si>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</si>
  <si>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</si>
  <si>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</si>
  <si>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</si>
  <si>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</si>
  <si>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</si>
  <si>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</si>
  <si>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</si>
  <si>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</si>
  <si>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</si>
  <si>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</si>
  <si>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</si>
  <si>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</si>
  <si>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</si>
  <si>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</si>
  <si>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</si>
  <si>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</si>
  <si>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</si>
  <si>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</si>
  <si>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</si>
  <si>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</si>
  <si>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</si>
  <si>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</si>
  <si>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</si>
  <si>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</si>
  <si>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</si>
  <si>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</si>
  <si>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</si>
  <si>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</si>
  <si>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</si>
  <si>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</si>
  <si>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</si>
  <si>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</si>
  <si>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</si>
  <si>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</si>
  <si>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</si>
  <si>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</si>
  <si>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</si>
  <si>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</si>
  <si>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</si>
  <si>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</si>
  <si>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</si>
  <si>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</si>
  <si>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</si>
  <si>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</si>
  <si>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</si>
  <si>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</si>
  <si>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</si>
  <si>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</si>
  <si>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</si>
  <si>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</si>
  <si>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</si>
  <si>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</si>
  <si>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</si>
  <si>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</si>
  <si>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</si>
  <si>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</si>
  <si>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</si>
  <si>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</si>
  <si>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</si>
  <si>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</si>
  <si>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</si>
  <si>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</si>
  <si>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</si>
  <si>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</si>
  <si>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</si>
  <si>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</si>
  <si>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</si>
  <si>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</si>
  <si>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</si>
  <si>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</si>
  <si>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</si>
  <si>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</si>
  <si>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</si>
  <si>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</si>
  <si>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</si>
  <si>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</si>
  <si>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</si>
  <si>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</si>
  <si>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</si>
  <si>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</si>
  <si>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</si>
  <si>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</si>
  <si>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</si>
  <si>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</si>
  <si>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</si>
  <si>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</si>
  <si>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</si>
  <si>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</si>
  <si>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</si>
  <si>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</si>
  <si>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</si>
  <si>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</si>
  <si>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</si>
  <si>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</si>
  <si>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</si>
  <si>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</si>
  <si>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</si>
  <si>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</si>
  <si>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</si>
  <si>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</si>
  <si>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</si>
  <si>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</si>
  <si>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</si>
  <si>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</si>
  <si>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</si>
  <si>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</si>
  <si>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</si>
  <si>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</si>
  <si>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</si>
  <si>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</si>
  <si>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</si>
  <si>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</si>
  <si>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</si>
  <si>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</si>
  <si>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</si>
  <si>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</si>
  <si>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</si>
  <si>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</si>
  <si>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</si>
  <si>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</si>
  <si>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</si>
  <si>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</si>
  <si>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</si>
  <si>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</si>
  <si>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</si>
  <si>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</si>
  <si>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</si>
  <si>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</si>
  <si>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</si>
  <si>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</si>
  <si>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</si>
  <si>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</si>
  <si>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</si>
  <si>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</si>
  <si>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</si>
  <si>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</si>
  <si>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</si>
  <si>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</si>
  <si>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</si>
  <si>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</si>
  <si>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</si>
  <si>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</si>
  <si>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</si>
  <si>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</si>
  <si>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</si>
  <si>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</si>
  <si>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</si>
  <si>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</si>
  <si>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</si>
  <si>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</si>
  <si>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</si>
  <si>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</si>
  <si>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</si>
  <si>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</si>
  <si>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</si>
  <si>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</si>
  <si>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</si>
  <si>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</si>
  <si>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</si>
  <si>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</si>
  <si>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</si>
  <si>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</si>
  <si>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</si>
  <si>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</si>
  <si>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</si>
  <si>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</si>
  <si>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</si>
  <si>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</si>
  <si>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</si>
  <si>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</si>
  <si>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</si>
  <si>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</si>
  <si>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</si>
  <si>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</si>
  <si>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</si>
  <si>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</si>
  <si>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</si>
  <si>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</si>
  <si>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</si>
  <si>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</si>
  <si>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</si>
  <si>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</si>
  <si>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</si>
  <si>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</si>
  <si>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</si>
  <si>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</si>
  <si>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</si>
  <si>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</si>
  <si>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</si>
  <si>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</si>
  <si>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</si>
  <si>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</si>
  <si>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</si>
  <si>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</si>
  <si>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</si>
  <si>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</si>
  <si>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</si>
  <si>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</si>
  <si>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</si>
  <si>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</si>
  <si>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</si>
  <si>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</si>
  <si>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</si>
  <si>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</si>
  <si>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</si>
  <si>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</si>
  <si>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</si>
  <si>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</si>
  <si>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</si>
  <si>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</si>
  <si>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</si>
  <si>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</si>
  <si>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</si>
  <si>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</si>
  <si>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</si>
  <si>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</si>
  <si>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</si>
  <si>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</si>
  <si>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</si>
  <si>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</si>
  <si>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</si>
  <si>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</si>
  <si>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</si>
  <si>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</si>
  <si>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</si>
  <si>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</si>
  <si>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</si>
  <si>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</si>
  <si>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</si>
  <si>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</si>
  <si>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</si>
  <si>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</si>
  <si>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</si>
  <si>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</si>
  <si>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</si>
  <si>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</si>
  <si>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</si>
  <si>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</si>
  <si>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</si>
  <si>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</si>
  <si>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</si>
  <si>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</si>
  <si>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</si>
  <si>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</si>
  <si>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</si>
  <si>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</si>
  <si>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</si>
  <si>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</si>
  <si>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</si>
  <si>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</si>
  <si>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</si>
  <si>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</si>
  <si>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</si>
  <si>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</si>
  <si>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</si>
  <si>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</si>
  <si>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</si>
  <si>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</si>
  <si>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</si>
  <si>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</si>
  <si>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</si>
  <si>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</si>
  <si>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</si>
  <si>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</si>
  <si>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</si>
  <si>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</si>
  <si>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</si>
  <si>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</si>
  <si>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</si>
  <si>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</si>
  <si>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</si>
  <si>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</si>
  <si>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</si>
  <si>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</si>
  <si>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</si>
  <si>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</si>
  <si>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</si>
  <si>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</si>
  <si>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</si>
  <si>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</si>
  <si>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</si>
  <si>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</si>
  <si>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</si>
  <si>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</si>
  <si>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</si>
  <si>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</si>
  <si>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</si>
  <si>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</si>
  <si>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</si>
  <si>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</si>
  <si>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</si>
  <si>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</si>
  <si>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</si>
  <si>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</si>
  <si>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</si>
  <si>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</si>
  <si>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</si>
  <si>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</si>
  <si>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</si>
  <si>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</si>
  <si>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</si>
  <si>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</si>
  <si>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</si>
  <si>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</si>
  <si>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</si>
  <si>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</si>
  <si>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</si>
  <si>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</si>
  <si>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</si>
  <si>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</si>
  <si>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</si>
  <si>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</si>
  <si>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</si>
  <si>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</si>
  <si>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</si>
  <si>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</si>
  <si>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</si>
  <si>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</si>
  <si>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</si>
  <si>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</si>
  <si>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</si>
  <si>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</si>
  <si>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</si>
  <si>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</si>
  <si>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</si>
  <si>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</si>
  <si>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</si>
  <si>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</si>
  <si>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</si>
  <si>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</si>
  <si>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</si>
  <si>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</si>
  <si>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</si>
  <si>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</si>
  <si>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</si>
  <si>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</si>
  <si>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</si>
  <si>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</si>
  <si>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</si>
  <si>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</si>
  <si>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</si>
  <si>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</si>
  <si>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</si>
  <si>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</si>
  <si>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</si>
  <si>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</si>
  <si>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</si>
  <si>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</si>
  <si>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</si>
  <si>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</si>
  <si>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</si>
  <si>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</si>
  <si>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</si>
  <si>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</si>
  <si>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</si>
  <si>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</si>
  <si>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</si>
  <si>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</si>
  <si>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</si>
  <si>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</si>
  <si>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</si>
  <si>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</si>
  <si>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</si>
  <si>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</si>
  <si>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</si>
  <si>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</si>
  <si>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</si>
  <si>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</si>
  <si>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</si>
  <si>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</si>
  <si>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</si>
  <si>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</si>
  <si>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</si>
  <si>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</si>
  <si>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</si>
  <si>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</si>
  <si>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</si>
  <si>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</si>
  <si>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</si>
  <si>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</si>
  <si>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</si>
  <si>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</si>
  <si>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</si>
  <si>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</si>
  <si>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</si>
  <si>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</si>
  <si>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</si>
  <si>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</si>
  <si>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</si>
  <si>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</si>
  <si>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</si>
  <si>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</si>
  <si>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</si>
  <si>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</si>
  <si>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</si>
  <si>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</si>
  <si>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</si>
  <si>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</si>
  <si>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</si>
  <si>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</si>
  <si>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</si>
  <si>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</si>
  <si>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</si>
  <si>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</si>
  <si>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</si>
  <si>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</si>
  <si>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</si>
  <si>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</si>
  <si>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</si>
  <si>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</si>
  <si>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</si>
  <si>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</si>
  <si>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</si>
  <si>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</si>
  <si>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</si>
  <si>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</si>
  <si>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</si>
  <si>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</si>
  <si>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</si>
  <si>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</si>
  <si>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</si>
  <si>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</si>
  <si>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</si>
  <si>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</si>
  <si>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</si>
  <si>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</si>
  <si>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</si>
  <si>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</si>
  <si>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</si>
  <si>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</si>
  <si>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</si>
  <si>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</si>
  <si>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</si>
  <si>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</si>
  <si>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</si>
  <si>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</si>
  <si>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</si>
  <si>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</si>
  <si>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</si>
  <si>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</si>
  <si>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</si>
  <si>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</si>
  <si>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</si>
  <si>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</si>
  <si>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</si>
  <si>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</si>
  <si>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</si>
  <si>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</si>
  <si>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</si>
  <si>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</si>
  <si>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</si>
  <si>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</si>
  <si>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</si>
  <si>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</si>
  <si>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</si>
  <si>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</si>
  <si>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</si>
  <si>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</si>
  <si>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</si>
  <si>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</si>
  <si>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</si>
  <si>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</si>
  <si>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</si>
  <si>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</si>
  <si>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</si>
  <si>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</si>
  <si>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</si>
  <si>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</si>
  <si>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</si>
  <si>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</si>
  <si>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</si>
  <si>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</si>
  <si>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</si>
  <si>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</si>
  <si>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</si>
  <si>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</si>
  <si>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</si>
  <si>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</si>
  <si>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</si>
  <si>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</si>
  <si>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</si>
  <si>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</si>
  <si>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</si>
  <si>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</si>
  <si>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</si>
  <si>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</si>
  <si>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</si>
  <si>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</si>
  <si>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</si>
  <si>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</si>
  <si>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</si>
  <si>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</si>
  <si>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</si>
  <si>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</si>
  <si>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</si>
  <si>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</si>
  <si>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</si>
  <si>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</si>
  <si>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</si>
  <si>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</si>
  <si>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</si>
  <si>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</si>
  <si>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</si>
  <si>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</si>
  <si>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</si>
  <si>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</si>
  <si>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</si>
  <si>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</si>
  <si>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</si>
  <si>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</si>
  <si>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</si>
  <si>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</si>
  <si>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</si>
  <si>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</si>
  <si>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</si>
  <si>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</si>
  <si>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</si>
  <si>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</si>
  <si>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</si>
  <si>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</si>
  <si>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</si>
  <si>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</si>
  <si>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</si>
  <si>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</si>
  <si>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</si>
  <si>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</si>
  <si>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</si>
  <si>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</si>
  <si>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</si>
  <si>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</si>
  <si>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</si>
  <si>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</si>
  <si>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</si>
  <si>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</si>
  <si>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</si>
  <si>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</si>
  <si>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</si>
  <si>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</si>
  <si>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</si>
  <si>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</si>
  <si>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</si>
  <si>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</si>
  <si>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</si>
  <si>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</si>
  <si>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</si>
  <si>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</si>
  <si>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</si>
  <si>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</si>
  <si>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</si>
  <si>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</si>
  <si>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</si>
  <si>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</si>
  <si>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</si>
  <si>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</si>
  <si>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</si>
  <si>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</si>
  <si>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</si>
  <si>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</si>
  <si>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</si>
  <si>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</si>
  <si>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</si>
  <si>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</si>
  <si>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</si>
  <si>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</si>
  <si>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</si>
  <si>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</si>
  <si>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</si>
  <si>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</si>
  <si>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</si>
  <si>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</si>
  <si>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</si>
  <si>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</si>
  <si>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</si>
  <si>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</si>
  <si>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</si>
  <si>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</si>
  <si>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</si>
  <si>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</si>
  <si>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</si>
  <si>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</si>
  <si>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</si>
  <si>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</si>
  <si>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</si>
  <si>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</si>
  <si>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</si>
  <si>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</si>
  <si>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</si>
  <si>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</si>
  <si>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</si>
  <si>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</si>
  <si>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</si>
  <si>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</si>
  <si>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</si>
  <si>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</si>
  <si>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</si>
  <si>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</si>
  <si>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</si>
  <si>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</si>
  <si>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</si>
  <si>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</si>
  <si>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</si>
  <si>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</si>
  <si>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</si>
  <si>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</si>
  <si>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</si>
  <si>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</si>
  <si>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</si>
  <si>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</si>
  <si>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</si>
  <si>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</si>
  <si>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</si>
  <si>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</si>
  <si>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</si>
  <si>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</si>
  <si>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</si>
  <si>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</si>
  <si>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</si>
  <si>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</si>
  <si>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</si>
  <si>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</si>
  <si>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</si>
  <si>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</si>
  <si>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</si>
  <si>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</si>
  <si>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</si>
  <si>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</si>
  <si>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</si>
  <si>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</si>
  <si>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</si>
  <si>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</si>
  <si>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</si>
  <si>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</si>
  <si>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</si>
  <si>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</si>
  <si>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</si>
  <si>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</si>
  <si>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</si>
  <si>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</si>
  <si>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</si>
  <si>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</si>
  <si>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</si>
  <si>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</si>
  <si>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</si>
  <si>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</si>
  <si>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</si>
  <si>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</si>
  <si>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</si>
  <si>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</si>
  <si>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</si>
  <si>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</si>
  <si>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</si>
  <si>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</si>
  <si>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</si>
  <si>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</si>
  <si>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</si>
  <si>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</si>
  <si>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</si>
  <si>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</si>
  <si>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</si>
  <si>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</si>
  <si>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</si>
  <si>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</si>
  <si>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</si>
  <si>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</si>
  <si>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</si>
  <si>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</si>
  <si>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</si>
  <si>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</si>
  <si>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</si>
  <si>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</si>
  <si>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</si>
  <si>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</si>
  <si>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</si>
  <si>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</si>
  <si>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</si>
  <si>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</si>
  <si>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</si>
  <si>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</si>
  <si>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</si>
  <si>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</si>
  <si>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</si>
  <si>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</si>
  <si>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</si>
  <si>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</si>
  <si>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</si>
  <si>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</si>
  <si>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</si>
  <si>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</si>
  <si>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</si>
  <si>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</si>
  <si>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</si>
  <si>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</si>
  <si>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</si>
  <si>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</si>
  <si>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</si>
  <si>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</si>
  <si>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</si>
  <si>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</si>
  <si>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</si>
  <si>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</si>
  <si>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</si>
  <si>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</si>
  <si>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</si>
  <si>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</si>
  <si>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</si>
  <si>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</si>
  <si>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</si>
  <si>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</si>
  <si>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</si>
  <si>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</si>
  <si>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</si>
  <si>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</si>
  <si>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</si>
  <si>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</si>
  <si>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</si>
  <si>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</si>
  <si>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</si>
  <si>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</si>
  <si>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</si>
  <si>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</si>
  <si>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</si>
  <si>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</si>
  <si>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</si>
  <si>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</si>
  <si>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</si>
  <si>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</si>
  <si>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</si>
  <si>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</si>
  <si>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</si>
  <si>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</si>
  <si>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</si>
  <si>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</si>
  <si>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</si>
  <si>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</si>
  <si>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</si>
  <si>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</si>
  <si>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</si>
  <si>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</si>
  <si>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</si>
  <si>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</si>
  <si>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</si>
  <si>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</si>
  <si>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</si>
  <si>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</si>
  <si>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</si>
  <si>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</si>
  <si>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</si>
  <si>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</si>
  <si>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</si>
  <si>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</si>
  <si>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</si>
  <si>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</si>
  <si>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</si>
  <si>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</si>
  <si>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</si>
  <si>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</si>
  <si>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</si>
  <si>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</si>
  <si>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</si>
  <si>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</si>
  <si>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</si>
  <si>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</si>
  <si>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</si>
  <si>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</si>
  <si>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</si>
  <si>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</si>
  <si>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</si>
  <si>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</si>
  <si>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</si>
  <si>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</si>
  <si>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</si>
  <si>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</si>
  <si>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</si>
  <si>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</si>
  <si>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</si>
  <si>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</si>
  <si>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</si>
  <si>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</si>
  <si>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</si>
  <si>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</si>
  <si>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</si>
  <si>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</si>
  <si>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</si>
  <si>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</si>
  <si>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</si>
  <si>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</si>
  <si>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</si>
  <si>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</si>
  <si>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</si>
  <si>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</si>
  <si>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</si>
  <si>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</si>
  <si>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</si>
  <si>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</si>
  <si>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</si>
  <si>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</si>
  <si>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</si>
  <si>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</si>
  <si>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</si>
  <si>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</si>
  <si>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</si>
  <si>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</si>
  <si>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</si>
  <si>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</si>
  <si>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</si>
  <si>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</si>
  <si>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</si>
  <si>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</si>
  <si>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</si>
  <si>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</si>
  <si>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</si>
  <si>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</si>
  <si>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</si>
  <si>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</si>
  <si>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</si>
  <si>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</si>
  <si>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</si>
  <si>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</si>
  <si>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</si>
  <si>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</si>
  <si>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</si>
  <si>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</si>
  <si>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</si>
  <si>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</si>
  <si>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</si>
  <si>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</si>
  <si>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</si>
  <si>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</si>
  <si>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</si>
  <si>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</si>
  <si>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</si>
  <si>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</si>
  <si>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</si>
  <si>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</si>
  <si>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</si>
  <si>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</si>
  <si>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</si>
  <si>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</si>
  <si>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</si>
  <si>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</si>
  <si>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</si>
  <si>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</si>
  <si>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</si>
  <si>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</si>
  <si>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</si>
  <si>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</si>
  <si>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</si>
  <si>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</si>
  <si>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</si>
  <si>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</si>
  <si>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</si>
  <si>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</si>
  <si>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</si>
  <si>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</si>
  <si>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</si>
  <si>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</si>
  <si>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</si>
  <si>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</si>
  <si>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</si>
  <si>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</si>
  <si>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</si>
  <si>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</si>
  <si>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</si>
  <si>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</si>
  <si>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</si>
  <si>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</si>
  <si>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</si>
  <si>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</si>
  <si>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</si>
  <si>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</si>
  <si>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</si>
  <si>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</si>
  <si>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</si>
  <si>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</si>
  <si>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</si>
  <si>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</si>
  <si>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</si>
  <si>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</si>
  <si>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</si>
  <si>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</si>
  <si>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</si>
  <si>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</si>
  <si>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</si>
  <si>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</si>
  <si>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</si>
  <si>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</si>
  <si>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</si>
  <si>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</si>
  <si>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</si>
  <si>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</si>
  <si>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</si>
  <si>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</si>
  <si>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</si>
  <si>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</si>
  <si>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</si>
  <si>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</si>
  <si>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</si>
  <si>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</si>
  <si>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</si>
  <si>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</si>
  <si>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</si>
  <si>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</si>
  <si>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</si>
  <si>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</si>
  <si>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</si>
  <si>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</si>
  <si>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</si>
  <si>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</si>
  <si>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</si>
  <si>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</si>
  <si>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</si>
  <si>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</si>
  <si>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</si>
  <si>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</si>
  <si>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</si>
  <si>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</si>
  <si>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</si>
  <si>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</si>
  <si>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</si>
  <si>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</si>
  <si>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</si>
  <si>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</si>
  <si>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</si>
  <si>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</si>
  <si>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</si>
  <si>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</si>
  <si>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</si>
  <si>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</si>
  <si>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</si>
  <si>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</si>
  <si>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</si>
  <si>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</si>
  <si>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</si>
  <si>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</si>
  <si>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</si>
  <si>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</si>
  <si>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</si>
  <si>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</si>
  <si>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</si>
  <si>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</si>
  <si>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</si>
  <si>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</si>
  <si>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</si>
  <si>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</si>
  <si>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</si>
  <si>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</si>
  <si>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</si>
  <si>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</si>
  <si>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</si>
  <si>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</si>
  <si>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</si>
  <si>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</si>
  <si>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</si>
  <si>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</si>
  <si>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</si>
  <si>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</si>
  <si>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</si>
  <si>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</si>
  <si>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</si>
  <si>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</si>
  <si>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</si>
  <si>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</si>
  <si>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</si>
  <si>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</si>
  <si>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</si>
  <si>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</si>
  <si>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</si>
  <si>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</si>
  <si>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</si>
  <si>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</si>
  <si>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</si>
  <si>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</si>
  <si>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</si>
  <si>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</si>
  <si>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</si>
  <si>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</si>
  <si>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</si>
  <si>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</si>
  <si>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</si>
  <si>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</si>
  <si>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</si>
  <si>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</si>
  <si>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</si>
  <si>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</si>
  <si>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</si>
  <si>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</si>
  <si>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</si>
  <si>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</si>
  <si>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</si>
  <si>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</si>
  <si>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</si>
  <si>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</si>
  <si>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</si>
  <si>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</si>
  <si>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</si>
  <si>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</si>
  <si>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</si>
  <si>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</si>
  <si>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</si>
  <si>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</si>
  <si>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</si>
  <si>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</si>
  <si>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</si>
  <si>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</si>
  <si>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</si>
  <si>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</si>
  <si>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</si>
  <si>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</si>
  <si>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</si>
  <si>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</si>
  <si>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</si>
  <si>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</si>
  <si>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</si>
  <si>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</si>
  <si>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</si>
  <si>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</si>
  <si>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</si>
  <si>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</si>
  <si>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</si>
  <si>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</si>
  <si>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</si>
  <si>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</si>
  <si>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</si>
  <si>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</si>
  <si>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</si>
  <si>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</si>
  <si>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</si>
  <si>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</si>
  <si>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</si>
  <si>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</si>
  <si>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</si>
  <si>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</si>
  <si>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</si>
  <si>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</si>
  <si>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</si>
  <si>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</si>
  <si>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</si>
  <si>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</si>
  <si>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</si>
  <si>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</si>
  <si>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</si>
  <si>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</si>
  <si>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</si>
  <si>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</si>
  <si>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</si>
  <si>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</si>
  <si>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</si>
  <si>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</si>
  <si>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</si>
  <si>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</si>
  <si>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</si>
  <si>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</si>
  <si>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</si>
  <si>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</si>
  <si>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</si>
  <si>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</si>
  <si>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</si>
  <si>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</si>
  <si>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</si>
  <si>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</si>
  <si>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</si>
  <si>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</si>
  <si>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</si>
  <si>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</si>
  <si>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</si>
  <si>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</si>
  <si>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</si>
  <si>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</si>
  <si>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</si>
  <si>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</si>
  <si>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</si>
  <si>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</si>
  <si>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</si>
  <si>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</si>
  <si>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</si>
  <si>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</si>
  <si>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</si>
  <si>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</si>
  <si>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</si>
  <si>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</si>
  <si>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</si>
  <si>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</si>
  <si>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</si>
  <si>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</si>
  <si>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</si>
  <si>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</si>
  <si>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</si>
  <si>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</si>
  <si>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</si>
  <si>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</si>
  <si>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</si>
  <si>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</si>
  <si>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</si>
  <si>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</si>
  <si>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</si>
  <si>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</si>
  <si>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</si>
  <si>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</si>
  <si>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</si>
  <si>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</si>
  <si>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</si>
  <si>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</si>
  <si>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</si>
  <si>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</si>
  <si>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</si>
  <si>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</si>
  <si>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</si>
  <si>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</si>
  <si>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</si>
  <si>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</si>
  <si>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</si>
  <si>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</si>
  <si>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</si>
  <si>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</si>
  <si>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</si>
  <si>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</si>
  <si>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</si>
  <si>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</si>
  <si>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</si>
  <si>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</si>
  <si>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</si>
  <si>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</si>
  <si>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</si>
  <si>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</si>
  <si>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</si>
  <si>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</si>
  <si>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</si>
  <si>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</si>
  <si>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</si>
  <si>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</si>
  <si>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</si>
  <si>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</si>
  <si>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</si>
  <si>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</si>
  <si>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</si>
  <si>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</si>
  <si>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</si>
  <si>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</si>
  <si>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</si>
  <si>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</si>
  <si>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</si>
  <si>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</si>
  <si>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</si>
  <si>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</si>
  <si>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</si>
  <si>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</si>
  <si>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</si>
  <si>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</si>
  <si>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</si>
  <si>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</si>
  <si>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</si>
  <si>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</si>
  <si>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</si>
  <si>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</si>
  <si>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</si>
  <si>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</si>
  <si>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</si>
  <si>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</si>
  <si>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</si>
  <si>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</si>
  <si>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</si>
  <si>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</si>
  <si>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</si>
  <si>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</si>
  <si>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</si>
  <si>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</si>
  <si>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</si>
  <si>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</si>
  <si>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</si>
  <si>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</si>
  <si>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</si>
  <si>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</si>
  <si>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</si>
  <si>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</si>
  <si>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</si>
  <si>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</si>
  <si>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</si>
  <si>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</si>
  <si>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</si>
  <si>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</si>
  <si>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</si>
  <si>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</si>
  <si>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</si>
  <si>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</si>
  <si>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</si>
  <si>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</si>
  <si>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</si>
  <si>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</si>
  <si>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</si>
  <si>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</si>
  <si>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</si>
  <si>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</si>
  <si>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</si>
  <si>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</si>
  <si>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</si>
  <si>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</si>
  <si>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</si>
  <si>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</si>
  <si>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</si>
  <si>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</si>
  <si>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</si>
  <si>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</si>
  <si>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</si>
  <si>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</si>
  <si>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</si>
  <si>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</si>
  <si>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</si>
  <si>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</si>
  <si>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</si>
  <si>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</si>
  <si>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</si>
  <si>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</si>
  <si>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</si>
  <si>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</si>
  <si>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</si>
  <si>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</si>
  <si>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</si>
  <si>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</si>
  <si>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</si>
  <si>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</si>
  <si>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</si>
  <si>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</si>
  <si>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</si>
  <si>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</si>
  <si>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</si>
  <si>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</si>
  <si>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</si>
  <si>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</si>
  <si>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</si>
  <si>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</si>
  <si>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</si>
  <si>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</si>
  <si>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</si>
  <si>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</si>
  <si>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</si>
  <si>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</si>
  <si>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</si>
  <si>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</si>
  <si>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</si>
  <si>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</si>
  <si>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</si>
  <si>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</si>
  <si>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</si>
  <si>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</si>
  <si>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</si>
  <si>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</si>
  <si>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</si>
  <si>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</si>
  <si>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</si>
  <si>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</si>
  <si>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</si>
  <si>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</si>
  <si>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</si>
  <si>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</si>
  <si>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</si>
  <si>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</si>
  <si>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</si>
  <si>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</si>
  <si>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</si>
  <si>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</si>
  <si>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</si>
  <si>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</si>
  <si>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</si>
  <si>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</si>
  <si>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</si>
  <si>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</si>
  <si>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</si>
  <si>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</si>
  <si>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</si>
  <si>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</si>
  <si>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</si>
  <si>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</si>
  <si>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</si>
  <si>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</si>
  <si>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</si>
  <si>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</si>
  <si>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</si>
  <si>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</si>
  <si>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</si>
  <si>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</si>
  <si>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</si>
  <si>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</si>
  <si>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</si>
  <si>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</si>
  <si>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</si>
  <si>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</si>
  <si>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</si>
  <si>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</si>
  <si>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</si>
  <si>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</si>
  <si>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</si>
  <si>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</si>
  <si>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</si>
  <si>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</si>
  <si>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</si>
  <si>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</si>
  <si>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</si>
  <si>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</si>
  <si>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</si>
  <si>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</si>
  <si>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</si>
  <si>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</si>
  <si>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</si>
  <si>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</si>
  <si>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</si>
  <si>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</si>
  <si>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</si>
  <si>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</si>
  <si>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</si>
  <si>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</si>
  <si>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</si>
  <si>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</si>
  <si>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</si>
  <si>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</si>
  <si>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</si>
  <si>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</si>
  <si>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</si>
  <si>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</si>
  <si>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</si>
  <si>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</si>
  <si>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</si>
  <si>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</si>
  <si>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</si>
  <si>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</si>
  <si>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</si>
  <si>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</si>
  <si>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</si>
  <si>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</si>
  <si>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</si>
  <si>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</si>
  <si>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</si>
  <si>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</si>
  <si>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</si>
  <si>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</si>
  <si>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</si>
  <si>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</si>
  <si>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</si>
  <si>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</si>
  <si>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</si>
  <si>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</si>
  <si>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</si>
  <si>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</si>
  <si>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</si>
  <si>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</si>
  <si>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</si>
  <si>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</si>
  <si>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</si>
  <si>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</si>
  <si>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</si>
  <si>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</si>
  <si>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</si>
  <si>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</si>
  <si>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</si>
  <si>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</si>
  <si>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</si>
  <si>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</si>
  <si>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</si>
  <si>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</si>
  <si>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</si>
  <si>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</si>
  <si>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</si>
  <si>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</si>
  <si>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</si>
  <si>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</si>
  <si>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</si>
  <si>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</si>
  <si>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</si>
  <si>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</si>
  <si>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</si>
  <si>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</si>
  <si>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</si>
  <si>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</si>
  <si>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</si>
  <si>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</si>
  <si>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</si>
  <si>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</si>
  <si>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</si>
  <si>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</si>
  <si>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</si>
  <si>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</si>
  <si>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</si>
  <si>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</si>
  <si>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</si>
  <si>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</si>
  <si>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</si>
  <si>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</si>
  <si>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</si>
  <si>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</si>
  <si>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</si>
  <si>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</si>
  <si>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</si>
  <si>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</si>
  <si>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</si>
  <si>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</si>
  <si>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</si>
  <si>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</si>
  <si>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</si>
  <si>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</si>
  <si>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</si>
  <si>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</si>
  <si>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</si>
  <si>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</si>
  <si>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</si>
  <si>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</si>
  <si>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</si>
  <si>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</si>
  <si>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</si>
  <si>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</si>
  <si>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</si>
  <si>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</si>
  <si>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</si>
  <si>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</si>
  <si>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</si>
  <si>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</si>
  <si>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</si>
  <si>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</si>
  <si>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</si>
  <si>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</si>
  <si>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</si>
  <si>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</si>
  <si>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</si>
  <si>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</si>
  <si>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</si>
  <si>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</si>
  <si>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</si>
  <si>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</si>
  <si>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</si>
  <si>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</si>
  <si>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</si>
  <si>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</si>
  <si>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</si>
  <si>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</si>
  <si>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</si>
  <si>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</si>
  <si>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</si>
  <si>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</si>
  <si>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</si>
  <si>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</si>
  <si>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</si>
  <si>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</si>
  <si>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</si>
  <si>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</si>
  <si>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</si>
  <si>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</si>
  <si>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</si>
  <si>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</si>
  <si>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</si>
  <si>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</si>
  <si>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</si>
  <si>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</si>
  <si>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</si>
  <si>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</si>
  <si>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</si>
  <si>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</si>
  <si>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</si>
  <si>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</si>
  <si>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</si>
  <si>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</si>
  <si>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</si>
  <si>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</si>
  <si>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</si>
  <si>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</si>
  <si>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</si>
  <si>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</si>
  <si>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</si>
  <si>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</si>
  <si>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</si>
  <si>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</si>
  <si>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</si>
  <si>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</si>
  <si>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</si>
  <si>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</si>
  <si>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</si>
  <si>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</si>
  <si>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</si>
  <si>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</si>
  <si>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</si>
  <si>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</si>
  <si>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</si>
  <si>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</si>
  <si>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</si>
  <si>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</si>
  <si>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</si>
  <si>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</si>
  <si>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</si>
  <si>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</si>
  <si>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</si>
  <si>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</si>
  <si>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</si>
  <si>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</si>
  <si>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</si>
  <si>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</si>
  <si>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</si>
  <si>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</si>
  <si>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</si>
  <si>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</si>
  <si>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</si>
  <si>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</si>
  <si>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</si>
  <si>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</si>
  <si>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</si>
  <si>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</si>
  <si>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</si>
  <si>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</si>
  <si>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</si>
  <si>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</si>
  <si>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</si>
  <si>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</si>
  <si>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</si>
  <si>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</si>
  <si>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</si>
  <si>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</si>
  <si>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</si>
  <si>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</si>
  <si>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</si>
  <si>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</si>
  <si>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</si>
  <si>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</si>
  <si>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</si>
  <si>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</si>
  <si>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</si>
  <si>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</si>
  <si>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</si>
  <si>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</si>
  <si>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</si>
  <si>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</si>
  <si>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</si>
  <si>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</si>
  <si>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</si>
  <si>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</si>
  <si>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</si>
  <si>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</si>
  <si>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</si>
  <si>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</si>
  <si>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</si>
  <si>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</si>
  <si>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</si>
  <si>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</si>
  <si>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</si>
  <si>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</si>
  <si>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</si>
  <si>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</si>
  <si>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</si>
  <si>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</si>
  <si>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</si>
  <si>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</si>
  <si>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</si>
  <si>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</si>
  <si>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</si>
  <si>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</si>
  <si>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</si>
  <si>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</si>
  <si>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</si>
  <si>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</si>
  <si>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</si>
  <si>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</si>
  <si>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</si>
  <si>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</si>
  <si>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</si>
  <si>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</si>
  <si>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</si>
  <si>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</si>
  <si>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</si>
  <si>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</si>
  <si>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</si>
  <si>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</si>
  <si>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</si>
  <si>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</si>
  <si>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</si>
  <si>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</si>
  <si>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</si>
  <si>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</si>
  <si>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</si>
  <si>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</si>
  <si>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</si>
  <si>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</si>
  <si>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</si>
  <si>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</si>
  <si>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</si>
  <si>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</si>
  <si>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</si>
  <si>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</si>
  <si>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</si>
  <si>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</si>
  <si>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</si>
  <si>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</si>
  <si>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</si>
  <si>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</si>
  <si>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</si>
  <si>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</si>
  <si>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</si>
  <si>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</si>
  <si>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</si>
  <si>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</si>
  <si>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</si>
  <si>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</si>
  <si>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</si>
  <si>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</si>
  <si>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</si>
  <si>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</si>
  <si>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</si>
  <si>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</si>
  <si>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</si>
  <si>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</si>
  <si>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</si>
  <si>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</si>
  <si>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</si>
  <si>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</si>
  <si>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</si>
  <si>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</si>
  <si>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</si>
  <si>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</si>
  <si>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</si>
  <si>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</si>
  <si>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</si>
  <si>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</si>
  <si>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</si>
  <si>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</si>
  <si>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</si>
  <si>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</si>
  <si>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</si>
  <si>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</si>
  <si>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</si>
  <si>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</si>
  <si>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</si>
  <si>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</si>
  <si>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</si>
  <si>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</si>
  <si>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</si>
  <si>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</si>
  <si>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</si>
  <si>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</si>
  <si>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</si>
  <si>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</si>
  <si>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</si>
  <si>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</si>
  <si>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</si>
  <si>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</si>
  <si>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</si>
  <si>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</si>
  <si>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</si>
  <si>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</si>
  <si>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</si>
  <si>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</si>
  <si>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</si>
  <si>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</si>
  <si>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</si>
  <si>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</si>
  <si>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</si>
  <si>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</si>
  <si>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</si>
  <si>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</si>
  <si>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</si>
  <si>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</si>
  <si>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</si>
  <si>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</si>
  <si>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</si>
  <si>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</si>
  <si>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</si>
  <si>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</si>
  <si>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</si>
  <si>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</si>
  <si>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</si>
  <si>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</si>
  <si>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</si>
  <si>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</si>
  <si>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</si>
  <si>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</si>
  <si>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</si>
  <si>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</si>
  <si>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</si>
  <si>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</si>
  <si>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</si>
  <si>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</si>
  <si>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</si>
  <si>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</si>
  <si>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</si>
  <si>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</si>
  <si>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</si>
  <si>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</si>
  <si>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</si>
  <si>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</si>
  <si>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</si>
  <si>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</si>
  <si>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</si>
  <si>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</si>
  <si>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</si>
  <si>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</si>
  <si>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</si>
  <si>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</si>
  <si>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</si>
  <si>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</si>
  <si>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</si>
  <si>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</si>
  <si>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</si>
  <si>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</si>
  <si>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</si>
  <si>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</si>
  <si>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</si>
  <si>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</si>
  <si>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</si>
  <si>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</si>
  <si>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</si>
  <si>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</si>
  <si>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</si>
  <si>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</si>
  <si>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</si>
  <si>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</si>
  <si>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</si>
  <si>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</si>
  <si>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</si>
  <si>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</si>
  <si>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</si>
  <si>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</si>
  <si>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</si>
  <si>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</si>
  <si>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</si>
  <si>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</si>
  <si>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</si>
  <si>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</si>
  <si>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</si>
  <si>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</si>
  <si>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</si>
  <si>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</si>
  <si>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</si>
  <si>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</si>
  <si>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</si>
  <si>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</si>
  <si>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</si>
  <si>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</si>
  <si>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</si>
  <si>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</si>
  <si>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</si>
  <si>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</si>
  <si>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</si>
  <si>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</si>
  <si>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</si>
  <si>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</si>
  <si>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</si>
  <si>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</si>
  <si>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</si>
  <si>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</si>
  <si>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</si>
  <si>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</si>
  <si>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</si>
  <si>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</si>
  <si>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</si>
  <si>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</si>
  <si>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</si>
  <si>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</si>
  <si>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</si>
  <si>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</si>
  <si>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</si>
  <si>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</si>
  <si>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</si>
  <si>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</si>
  <si>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</si>
  <si>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</si>
  <si>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</si>
  <si>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</si>
  <si>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</si>
  <si>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</si>
  <si>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</si>
  <si>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</si>
  <si>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</si>
  <si>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</si>
  <si>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</si>
  <si>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</si>
  <si>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</si>
  <si>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</si>
  <si>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</si>
  <si>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</si>
  <si>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</si>
  <si>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</si>
  <si>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</si>
  <si>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</si>
  <si>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</si>
  <si>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</si>
  <si>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</si>
  <si>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</si>
  <si>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</si>
  <si>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</si>
  <si>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</si>
  <si>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</si>
  <si>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</si>
  <si>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</si>
  <si>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</si>
  <si>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</si>
  <si>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</si>
  <si>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</si>
  <si>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</si>
  <si>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</si>
  <si>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</si>
  <si>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</si>
  <si>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</si>
  <si>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</si>
  <si>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</si>
  <si>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</si>
  <si>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</si>
  <si>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</si>
  <si>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</si>
  <si>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</si>
  <si>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</si>
  <si>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</si>
  <si>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</si>
  <si>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</si>
  <si>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</si>
  <si>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</si>
  <si>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</si>
  <si>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</si>
  <si>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</si>
  <si>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</si>
  <si>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</si>
  <si>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</si>
  <si>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</si>
  <si>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</si>
  <si>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</si>
  <si>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</si>
  <si>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</si>
  <si>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</si>
  <si>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</si>
  <si>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</si>
  <si>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</si>
  <si>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</si>
  <si>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</si>
  <si>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</si>
  <si>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</si>
  <si>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</si>
  <si>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</si>
  <si>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</si>
  <si>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</si>
  <si>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</si>
  <si>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</si>
  <si>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</si>
  <si>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</si>
  <si>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</si>
  <si>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</si>
  <si>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</si>
  <si>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</si>
  <si>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</si>
  <si>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</si>
  <si>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</si>
  <si>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</si>
  <si>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</si>
  <si>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</si>
  <si>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</si>
  <si>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</si>
  <si>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</si>
  <si>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</si>
  <si>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</si>
  <si>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</si>
  <si>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</si>
  <si>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</si>
  <si>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</si>
  <si>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</si>
  <si>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</si>
  <si>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</si>
  <si>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</si>
  <si>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</si>
  <si>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</si>
  <si>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</si>
  <si>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</si>
  <si>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</si>
  <si>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</si>
  <si>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</si>
  <si>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</si>
  <si>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</si>
  <si>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</si>
  <si>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</si>
  <si>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</si>
  <si>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</si>
  <si>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</si>
  <si>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</si>
  <si>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</si>
  <si>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</si>
  <si>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</si>
  <si>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</si>
  <si>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</si>
  <si>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</si>
  <si>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</si>
  <si>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</si>
  <si>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</si>
  <si>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</si>
  <si>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</si>
  <si>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</si>
  <si>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</si>
  <si>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</si>
  <si>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</si>
  <si>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</si>
  <si>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</si>
  <si>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</si>
  <si>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</si>
  <si>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</si>
  <si>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</si>
  <si>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</si>
  <si>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</si>
  <si>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</si>
  <si>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</si>
  <si>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</si>
  <si>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</si>
  <si>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</si>
  <si>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</si>
  <si>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</si>
  <si>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</si>
  <si>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</si>
  <si>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</si>
  <si>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</si>
  <si>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</si>
  <si>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</si>
  <si>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</si>
  <si>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</si>
  <si>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</si>
  <si>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</si>
  <si>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</si>
  <si>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</si>
  <si>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</si>
  <si>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</si>
  <si>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</si>
  <si>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</si>
  <si>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</si>
  <si>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</si>
  <si>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</si>
  <si>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</si>
  <si>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</si>
  <si>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</si>
  <si>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</si>
  <si>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</si>
  <si>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</si>
  <si>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</si>
  <si>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</si>
  <si>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</si>
  <si>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</si>
  <si>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</si>
  <si>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</si>
  <si>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</si>
  <si>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</si>
  <si>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</si>
  <si>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</si>
  <si>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</si>
  <si>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</si>
  <si>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</si>
  <si>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</si>
  <si>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</si>
  <si>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</si>
  <si>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</si>
  <si>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</si>
  <si>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</si>
  <si>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</si>
  <si>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</si>
  <si>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</si>
  <si>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</si>
  <si>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</si>
  <si>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</si>
  <si>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</si>
  <si>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</si>
  <si>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</si>
  <si>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</si>
  <si>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</si>
  <si>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</si>
  <si>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</si>
  <si>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</si>
  <si>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</si>
  <si>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</si>
  <si>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</si>
  <si>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</si>
  <si>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</si>
  <si>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</si>
  <si>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</si>
  <si>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</si>
  <si>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</si>
  <si>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</si>
  <si>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</si>
  <si>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</si>
  <si>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</si>
  <si>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</si>
  <si>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</si>
  <si>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</si>
  <si>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</si>
  <si>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</si>
  <si>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</si>
  <si>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</si>
  <si>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</si>
  <si>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</si>
  <si>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</si>
  <si>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</si>
  <si>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</si>
  <si>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</si>
  <si>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</si>
  <si>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</si>
  <si>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</si>
  <si>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</si>
  <si>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</si>
  <si>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</si>
  <si>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</si>
  <si>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</si>
  <si>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</si>
  <si>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</si>
  <si>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</si>
  <si>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</si>
  <si>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</si>
  <si>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</si>
  <si>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</si>
  <si>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</si>
  <si>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</si>
  <si>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</si>
  <si>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</si>
  <si>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</si>
  <si>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</si>
  <si>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</si>
  <si>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</si>
  <si>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</si>
  <si>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</si>
  <si>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</si>
  <si>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</si>
  <si>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</si>
  <si>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</si>
  <si>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</si>
  <si>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</si>
  <si>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</si>
  <si>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</si>
  <si>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</si>
  <si>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</si>
  <si>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</si>
  <si>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</si>
  <si>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</si>
  <si>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</si>
  <si>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</si>
  <si>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</si>
  <si>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</si>
  <si>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</si>
  <si>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</si>
  <si>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</si>
  <si>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</si>
  <si>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</si>
  <si>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</si>
  <si>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</si>
  <si>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</si>
  <si>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</si>
  <si>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</si>
  <si>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</si>
  <si>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</si>
  <si>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</si>
  <si>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</si>
  <si>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</si>
  <si>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</si>
  <si>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</si>
  <si>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</si>
  <si>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</si>
  <si>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</si>
  <si>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</si>
  <si>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</si>
  <si>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</si>
  <si>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</si>
  <si>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</si>
  <si>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</si>
  <si>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</si>
  <si>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</si>
  <si>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</si>
  <si>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</si>
  <si>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</si>
  <si>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</si>
  <si>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</si>
  <si>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</si>
  <si>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</si>
  <si>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</si>
  <si>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</si>
  <si>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</si>
  <si>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</si>
  <si>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</si>
  <si>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</si>
  <si>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</si>
  <si>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</si>
  <si>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</si>
  <si>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</si>
  <si>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</si>
  <si>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</si>
  <si>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</si>
  <si>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</si>
  <si>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</si>
  <si>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</si>
  <si>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</si>
  <si>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</si>
  <si>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</si>
  <si>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</si>
  <si>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</si>
  <si>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</si>
  <si>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</si>
  <si>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</si>
  <si>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</si>
  <si>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</si>
  <si>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</si>
  <si>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</si>
  <si>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</si>
  <si>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</si>
  <si>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</si>
  <si>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</si>
  <si>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</si>
  <si>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</si>
  <si>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</si>
  <si>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</si>
  <si>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</si>
  <si>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</si>
  <si>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</si>
  <si>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</si>
  <si>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</si>
  <si>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</si>
  <si>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</si>
  <si>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</si>
  <si>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</si>
  <si>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</si>
  <si>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</si>
  <si>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</si>
  <si>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</si>
  <si>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</si>
  <si>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</si>
  <si>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</si>
  <si>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</si>
  <si>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</si>
  <si>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</si>
  <si>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</si>
  <si>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</si>
  <si>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</si>
  <si>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</si>
  <si>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</si>
  <si>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</si>
  <si>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</si>
  <si>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</si>
  <si>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</si>
  <si>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</si>
  <si>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</si>
  <si>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</si>
  <si>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</si>
  <si>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</si>
  <si>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</si>
  <si>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</si>
  <si>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</si>
  <si>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</si>
  <si>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</si>
  <si>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</si>
  <si>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</si>
  <si>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</si>
  <si>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</si>
  <si>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</si>
  <si>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</si>
  <si>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</si>
  <si>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</si>
  <si>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</si>
  <si>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</si>
  <si>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</si>
  <si>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</si>
  <si>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</si>
  <si>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</si>
  <si>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</si>
  <si>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</si>
  <si>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</si>
  <si>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</si>
  <si>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</si>
  <si>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</si>
  <si>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</si>
  <si>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</si>
  <si>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</si>
  <si>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</si>
  <si>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</si>
  <si>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</si>
  <si>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</si>
  <si>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</si>
  <si>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</si>
  <si>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</si>
  <si>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</si>
  <si>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</si>
  <si>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</si>
  <si>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</si>
  <si>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</si>
  <si>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</si>
  <si>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</si>
  <si>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</si>
  <si>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</si>
  <si>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</si>
  <si>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</si>
  <si>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</si>
  <si>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</si>
  <si>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</si>
  <si>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</si>
  <si>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</si>
  <si>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</si>
  <si>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</si>
  <si>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</si>
  <si>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</si>
  <si>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</si>
  <si>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</si>
  <si>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</si>
  <si>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</si>
  <si>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</si>
  <si>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</si>
  <si>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</si>
  <si>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</si>
  <si>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</si>
  <si>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</si>
  <si>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</si>
  <si>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</si>
  <si>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</si>
  <si>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</si>
  <si>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</si>
  <si>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</si>
  <si>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</si>
  <si>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</si>
  <si>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</si>
  <si>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</si>
  <si>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</si>
  <si>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</si>
  <si>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</si>
  <si>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</si>
  <si>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</si>
  <si>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</si>
  <si>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</si>
  <si>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</si>
  <si>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</si>
  <si>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</si>
  <si>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</si>
  <si>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</si>
  <si>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</si>
  <si>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</si>
  <si>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</si>
  <si>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</si>
  <si>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</si>
  <si>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</si>
  <si>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</si>
  <si>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</si>
  <si>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</si>
  <si>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</si>
  <si>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</si>
  <si>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</si>
  <si>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</si>
  <si>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</si>
  <si>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</si>
  <si>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</si>
  <si>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</si>
  <si>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</si>
  <si>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</si>
  <si>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</si>
  <si>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</si>
  <si>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</si>
  <si>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</si>
  <si>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</si>
  <si>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</si>
  <si>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</si>
  <si>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</si>
  <si>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</si>
  <si>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</si>
  <si>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</si>
  <si>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</si>
  <si>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</si>
  <si>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</si>
  <si>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</si>
  <si>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</si>
  <si>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</si>
  <si>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</si>
  <si>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</si>
  <si>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</si>
  <si>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</si>
  <si>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</si>
  <si>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</si>
  <si>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</si>
  <si>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</si>
  <si>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</si>
  <si>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</si>
  <si>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</si>
  <si>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</si>
  <si>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</si>
  <si>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</si>
  <si>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</si>
  <si>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</si>
  <si>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</si>
  <si>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</si>
  <si>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</si>
  <si>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</si>
  <si>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</si>
  <si>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</si>
  <si>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</si>
  <si>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</si>
  <si>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</si>
  <si>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</si>
  <si>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</si>
  <si>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</si>
  <si>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</si>
  <si>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</si>
  <si>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</si>
  <si>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</si>
  <si>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</si>
  <si>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</si>
  <si>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</si>
  <si>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</si>
  <si>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</si>
  <si>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</si>
  <si>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</si>
  <si>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</si>
  <si>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</si>
  <si>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</si>
  <si>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</si>
  <si>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</si>
  <si>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</si>
  <si>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</si>
  <si>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</si>
  <si>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</si>
  <si>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</si>
  <si>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</si>
  <si>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</si>
  <si>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</si>
  <si>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</si>
  <si>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</si>
  <si>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</si>
  <si>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</si>
  <si>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</si>
  <si>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</si>
  <si>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</si>
  <si>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</si>
  <si>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</si>
  <si>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</si>
  <si>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</si>
  <si>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</si>
  <si>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</si>
  <si>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</si>
  <si>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</si>
  <si>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</si>
  <si>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</si>
  <si>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</si>
  <si>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</si>
  <si>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</si>
  <si>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</si>
  <si>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</si>
  <si>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</si>
  <si>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</si>
  <si>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</si>
  <si>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</si>
  <si>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</si>
  <si>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</si>
  <si>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</si>
  <si>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</si>
  <si>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</si>
  <si>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</si>
  <si>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</si>
  <si>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</si>
  <si>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</si>
  <si>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</si>
  <si>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</si>
  <si>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</si>
  <si>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</si>
  <si>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</si>
  <si>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</si>
  <si>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</si>
  <si>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</si>
  <si>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</si>
  <si>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</si>
  <si>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</si>
  <si>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</si>
  <si>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</si>
  <si>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</si>
  <si>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</si>
  <si>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</si>
  <si>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</si>
  <si>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</si>
  <si>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</si>
  <si>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</si>
  <si>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</si>
  <si>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</si>
  <si>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</si>
  <si>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</si>
  <si>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</si>
  <si>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</si>
  <si>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</si>
  <si>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</si>
  <si>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</si>
  <si>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</si>
  <si>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</si>
  <si>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</si>
  <si>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</si>
  <si>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</si>
  <si>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</si>
  <si>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</si>
  <si>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</si>
  <si>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</si>
  <si>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</si>
  <si>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</si>
  <si>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</si>
  <si>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</si>
  <si>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</si>
  <si>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</si>
  <si>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</si>
  <si>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</si>
  <si>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</si>
  <si>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</si>
  <si>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</si>
  <si>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</si>
  <si>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</si>
  <si>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</si>
  <si>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</si>
  <si>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</si>
  <si>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</si>
  <si>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</si>
  <si>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</si>
  <si>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</si>
  <si>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</si>
  <si>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</si>
  <si>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</si>
  <si>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</si>
  <si>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</si>
  <si>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</si>
  <si>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</si>
  <si>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</si>
  <si>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</si>
  <si>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</si>
  <si>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</si>
  <si>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</si>
  <si>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</si>
  <si>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</si>
  <si>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</si>
  <si>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</si>
  <si>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</si>
  <si>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</si>
  <si>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</si>
  <si>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</si>
  <si>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</si>
  <si>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</si>
  <si>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</si>
  <si>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</si>
  <si>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</si>
  <si>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</si>
  <si>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</si>
  <si>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</si>
  <si>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</si>
  <si>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</si>
  <si>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</si>
  <si>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</si>
  <si>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</si>
  <si>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</si>
  <si>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</si>
  <si>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</si>
  <si>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</si>
  <si>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</si>
  <si>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</si>
  <si>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</si>
  <si>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</si>
  <si>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</si>
  <si>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</si>
  <si>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</si>
  <si>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</si>
  <si>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</si>
  <si>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</si>
  <si>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</si>
  <si>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</si>
  <si>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</si>
  <si>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</si>
  <si>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</si>
  <si>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</si>
  <si>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</si>
  <si>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</si>
  <si>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</si>
  <si>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</si>
  <si>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</si>
  <si>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</si>
  <si>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</si>
  <si>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</si>
  <si>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</si>
  <si>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</si>
  <si>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</si>
  <si>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</si>
  <si>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</si>
  <si>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</si>
  <si>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</si>
  <si>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</si>
  <si>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</si>
  <si>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</si>
  <si>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</si>
  <si>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</si>
  <si>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</si>
  <si>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</si>
  <si>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</si>
  <si>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</si>
  <si>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</si>
  <si>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</si>
  <si>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</si>
  <si>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</si>
  <si>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</si>
  <si>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</si>
  <si>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</si>
  <si>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</si>
  <si>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</si>
  <si>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</si>
  <si>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</si>
  <si>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</si>
  <si>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</si>
  <si>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</si>
  <si>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</si>
  <si>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</si>
  <si>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</si>
  <si>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</si>
  <si>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</si>
  <si>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</si>
  <si>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</si>
  <si>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</si>
  <si>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</si>
  <si>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</si>
  <si>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</si>
  <si>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</si>
  <si>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</si>
  <si>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</si>
  <si>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</si>
  <si>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</si>
  <si>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</si>
  <si>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</si>
  <si>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</si>
  <si>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</si>
  <si>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</si>
  <si>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</si>
  <si>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</si>
  <si>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</si>
  <si>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</si>
  <si>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</si>
  <si>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</si>
  <si>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</si>
  <si>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</si>
  <si>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</si>
  <si>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</si>
  <si>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</si>
  <si>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</si>
  <si>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</si>
  <si>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</si>
  <si>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</si>
  <si>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</si>
  <si>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</si>
  <si>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</si>
  <si>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</si>
  <si>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</si>
  <si>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</si>
  <si>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</si>
  <si>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</si>
  <si>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</si>
  <si>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</si>
  <si>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</si>
  <si>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</si>
  <si>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</si>
  <si>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</si>
  <si>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</si>
  <si>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</si>
  <si>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</si>
  <si>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</si>
  <si>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</si>
  <si>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</si>
  <si>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</si>
  <si>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</si>
  <si>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</si>
  <si>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</si>
  <si>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</si>
  <si>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</si>
  <si>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</si>
  <si>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</si>
  <si>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</si>
  <si>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</si>
  <si>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</si>
  <si>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</si>
  <si>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</si>
  <si>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</si>
  <si>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</si>
  <si>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</si>
  <si>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</si>
  <si>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</si>
  <si>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</si>
  <si>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</si>
  <si>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</si>
  <si>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</si>
  <si>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</si>
  <si>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</si>
  <si>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</si>
  <si>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</si>
  <si>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</si>
  <si>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</si>
  <si>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</si>
  <si>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</si>
  <si>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</si>
  <si>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</si>
  <si>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</si>
  <si>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</si>
  <si>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</si>
  <si>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</si>
  <si>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</si>
  <si>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</si>
  <si>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</si>
  <si>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</si>
  <si>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</si>
  <si>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</si>
  <si>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</si>
  <si>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</si>
  <si>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</si>
  <si>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</si>
  <si>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</si>
  <si>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</si>
  <si>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</si>
  <si>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</si>
  <si>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</si>
  <si>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</si>
  <si>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</si>
  <si>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</si>
  <si>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</si>
  <si>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</si>
  <si>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</si>
  <si>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</si>
  <si>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</si>
  <si>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</si>
  <si>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</si>
  <si>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</si>
  <si>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</si>
  <si>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</si>
  <si>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</si>
  <si>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</si>
  <si>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</si>
  <si>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</si>
  <si>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</si>
  <si>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</si>
  <si>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</si>
  <si>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</si>
  <si>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</si>
  <si>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</si>
  <si>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</si>
  <si>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</si>
  <si>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</si>
  <si>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</si>
  <si>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</si>
  <si>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</si>
  <si>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</si>
  <si>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</si>
  <si>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</si>
  <si>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</si>
  <si>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</si>
  <si>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</si>
  <si>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</si>
  <si>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</si>
  <si>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</si>
  <si>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</si>
  <si>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</si>
  <si>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</si>
  <si>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</si>
  <si>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</si>
  <si>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</si>
  <si>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</si>
  <si>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</si>
  <si>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</si>
  <si>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</si>
  <si>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</si>
  <si>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</si>
  <si>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</si>
  <si>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</si>
  <si>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</si>
  <si>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</si>
  <si>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</si>
  <si>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</si>
  <si>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</si>
  <si>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</si>
  <si>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</si>
  <si>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</si>
  <si>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</si>
  <si>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</si>
  <si>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</si>
  <si>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</si>
  <si>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</si>
  <si>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</si>
  <si>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</si>
  <si>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</si>
  <si>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</si>
  <si>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</si>
  <si>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</si>
  <si>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</si>
  <si>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</si>
  <si>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</si>
  <si>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</si>
  <si>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</si>
  <si>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</si>
  <si>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</si>
  <si>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</si>
  <si>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</si>
  <si>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</si>
  <si>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</si>
  <si>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</si>
  <si>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</si>
  <si>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</si>
  <si>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</si>
  <si>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</si>
  <si>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</si>
  <si>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</si>
  <si>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</si>
  <si>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</si>
  <si>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</si>
  <si>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</si>
  <si>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</si>
  <si>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</si>
  <si>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</si>
  <si>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</si>
  <si>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</si>
  <si>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</si>
  <si>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</si>
  <si>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</si>
  <si>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</si>
  <si>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</si>
  <si>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</si>
  <si>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</si>
  <si>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</si>
  <si>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</si>
  <si>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</si>
  <si>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</si>
  <si>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</si>
  <si>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</si>
  <si>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</si>
  <si>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</si>
  <si>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</si>
  <si>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</si>
  <si>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</si>
  <si>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</si>
  <si>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</si>
  <si>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</si>
  <si>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</si>
  <si>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</si>
  <si>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</si>
  <si>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</si>
  <si>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</si>
  <si>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</si>
  <si>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</si>
  <si>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</si>
  <si>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</si>
  <si>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</si>
  <si>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</si>
  <si>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</si>
  <si>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</si>
  <si>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</si>
  <si>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</si>
  <si>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</si>
  <si>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</si>
  <si>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</si>
  <si>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</si>
  <si>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</si>
  <si>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</si>
  <si>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</si>
  <si>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</si>
  <si>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</si>
  <si>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</si>
  <si>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</si>
  <si>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</si>
  <si>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</si>
  <si>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</si>
  <si>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</si>
  <si>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</si>
  <si>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</si>
  <si>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</si>
  <si>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</si>
  <si>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</si>
  <si>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</si>
  <si>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</si>
  <si>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</si>
  <si>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</si>
  <si>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</si>
  <si>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</si>
  <si>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</si>
  <si>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</si>
  <si>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</si>
  <si>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</si>
  <si>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</si>
  <si>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</si>
  <si>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</si>
  <si>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</si>
  <si>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</si>
  <si>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</si>
  <si>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</si>
  <si>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</si>
  <si>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</si>
  <si>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</si>
  <si>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</si>
  <si>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</si>
  <si>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</si>
  <si>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</si>
  <si>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</si>
  <si>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</si>
  <si>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</si>
  <si>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</si>
  <si>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</si>
  <si>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</si>
  <si>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</si>
  <si>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</si>
  <si>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</si>
  <si>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</si>
  <si>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</si>
  <si>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</si>
  <si>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</si>
  <si>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</si>
  <si>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</si>
  <si>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</si>
  <si>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</si>
  <si>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</si>
  <si>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</si>
  <si>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</si>
  <si>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</si>
  <si>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</si>
  <si>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</si>
  <si>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</si>
  <si>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</si>
  <si>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</si>
  <si>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</si>
  <si>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</si>
  <si>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</si>
  <si>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</si>
  <si>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</si>
  <si>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</si>
  <si>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</si>
  <si>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</si>
  <si>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</si>
  <si>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</si>
  <si>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</si>
  <si>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</si>
  <si>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</si>
  <si>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</si>
  <si>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</si>
  <si>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</si>
  <si>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</si>
  <si>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</si>
  <si>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</si>
  <si>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</si>
  <si>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</si>
  <si>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</si>
  <si>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</si>
  <si>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</si>
  <si>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</si>
  <si>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</si>
  <si>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</si>
  <si>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</si>
  <si>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</si>
  <si>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</si>
  <si>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</si>
  <si>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</si>
  <si>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</si>
  <si>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</si>
  <si>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</si>
  <si>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</si>
  <si>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</si>
  <si>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</si>
  <si>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</si>
  <si>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</si>
  <si>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</si>
  <si>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</si>
  <si>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</si>
  <si>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</si>
  <si>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</si>
  <si>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</si>
  <si>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</si>
  <si>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</si>
  <si>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</si>
  <si>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</si>
  <si>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</si>
  <si>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</si>
  <si>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</si>
  <si>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</si>
  <si>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</si>
  <si>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</si>
  <si>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</si>
  <si>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</si>
  <si>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</si>
  <si>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</si>
  <si>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</si>
  <si>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</si>
  <si>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</si>
  <si>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</si>
  <si>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</si>
  <si>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</si>
  <si>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</si>
  <si>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</si>
  <si>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</si>
  <si>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</si>
  <si>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</si>
  <si>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</si>
  <si>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</si>
  <si>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</si>
  <si>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</si>
  <si>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</si>
  <si>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</si>
  <si>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</si>
  <si>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</si>
  <si>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</si>
  <si>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</si>
  <si>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</si>
  <si>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</si>
  <si>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</si>
  <si>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</si>
  <si>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</si>
  <si>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</si>
  <si>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</si>
  <si>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</si>
  <si>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</si>
  <si>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</si>
  <si>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</si>
  <si>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</si>
  <si>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</si>
  <si>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</si>
  <si>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</si>
  <si>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</si>
  <si>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</si>
  <si>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</si>
  <si>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</si>
  <si>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</si>
  <si>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</si>
  <si>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</si>
  <si>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</si>
  <si>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</si>
  <si>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</si>
  <si>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</si>
  <si>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</si>
  <si>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</si>
  <si>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</si>
  <si>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</si>
  <si>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</si>
  <si>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</si>
  <si>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</si>
  <si>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</si>
  <si>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</si>
  <si>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</si>
  <si>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</si>
  <si>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</si>
  <si>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</si>
  <si>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</si>
  <si>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</si>
  <si>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</si>
  <si>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</si>
  <si>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</si>
  <si>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</si>
  <si>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</si>
  <si>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</si>
  <si>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</si>
  <si>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</si>
  <si>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</si>
  <si>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</si>
  <si>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</si>
  <si>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</si>
  <si>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</si>
  <si>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</si>
  <si>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</si>
  <si>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</si>
  <si>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</si>
  <si>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</si>
  <si>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</si>
  <si>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</si>
  <si>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</si>
  <si>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</si>
  <si>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</si>
  <si>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</si>
  <si>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</si>
  <si>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</si>
  <si>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</si>
  <si>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</si>
  <si>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</si>
  <si>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</si>
  <si>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</si>
  <si>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</si>
  <si>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</si>
  <si>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</si>
  <si>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</si>
  <si>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</si>
  <si>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</si>
  <si>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</si>
  <si>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</si>
  <si>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</si>
  <si>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</si>
  <si>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</si>
  <si>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</si>
  <si>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</si>
  <si>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</si>
  <si>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</si>
  <si>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</si>
  <si>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</si>
  <si>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</si>
  <si>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</si>
  <si>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</si>
  <si>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</si>
  <si>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</si>
  <si>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</si>
  <si>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</si>
  <si>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</si>
  <si>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</si>
  <si>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</si>
  <si>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</si>
  <si>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</si>
  <si>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</si>
  <si>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</si>
  <si>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</si>
  <si>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</si>
  <si>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</si>
  <si>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</si>
  <si>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</si>
  <si>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</si>
  <si>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</si>
  <si>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</si>
  <si>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</si>
  <si>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</si>
  <si>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</si>
  <si>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</si>
  <si>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</si>
  <si>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</si>
  <si>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</si>
  <si>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</si>
  <si>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</si>
  <si>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</si>
  <si>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</si>
  <si>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</si>
  <si>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</si>
  <si>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</si>
  <si>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</si>
  <si>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</si>
  <si>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</si>
  <si>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</si>
  <si>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</si>
  <si>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</si>
  <si>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</si>
  <si>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</si>
  <si>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</si>
  <si>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</si>
  <si>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</si>
  <si>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</si>
  <si>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</si>
  <si>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</si>
  <si>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</si>
  <si>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</si>
  <si>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</si>
  <si>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</si>
  <si>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</si>
  <si>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</si>
  <si>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</si>
  <si>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</si>
  <si>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</si>
  <si>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</si>
  <si>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</si>
  <si>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</si>
  <si>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</si>
  <si>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</si>
  <si>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</si>
  <si>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</si>
  <si>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</si>
  <si>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</si>
  <si>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</si>
  <si>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</si>
  <si>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</si>
  <si>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</si>
  <si>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</si>
  <si>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</si>
  <si>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</si>
  <si>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</si>
  <si>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</si>
  <si>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</si>
  <si>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</si>
  <si>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</si>
  <si>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</si>
  <si>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</si>
  <si>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</si>
  <si>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</si>
  <si>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</si>
  <si>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</si>
  <si>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</si>
  <si>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</si>
  <si>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</si>
  <si>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</si>
  <si>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</si>
  <si>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</si>
  <si>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</si>
  <si>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</si>
  <si>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</si>
  <si>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</si>
  <si>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</si>
  <si>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</si>
  <si>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</si>
  <si>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</si>
  <si>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</si>
  <si>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</si>
  <si>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</si>
  <si>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</si>
  <si>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</si>
  <si>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</si>
  <si>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</si>
  <si>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</si>
  <si>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</si>
  <si>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</si>
  <si>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</si>
  <si>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</si>
  <si>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</si>
  <si>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</si>
  <si>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</si>
  <si>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</si>
  <si>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</si>
  <si>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</si>
  <si>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</si>
  <si>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</si>
  <si>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</si>
  <si>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</si>
  <si>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</si>
  <si>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</si>
  <si>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</si>
  <si>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</si>
  <si>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</si>
  <si>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</si>
  <si>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</si>
  <si>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</si>
  <si>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</si>
  <si>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</si>
  <si>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</si>
  <si>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</si>
  <si>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</si>
  <si>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</si>
  <si>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</si>
  <si>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</si>
  <si>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</si>
  <si>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</si>
  <si>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</si>
  <si>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</si>
  <si>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</si>
  <si>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</si>
  <si>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</si>
  <si>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</si>
  <si>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</si>
  <si>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</si>
  <si>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</si>
  <si>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</si>
  <si>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</si>
  <si>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</si>
  <si>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</si>
  <si>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</si>
  <si>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</si>
  <si>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</si>
  <si>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</si>
  <si>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</si>
  <si>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</si>
  <si>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</si>
  <si>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</si>
  <si>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</si>
  <si>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</si>
  <si>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</si>
  <si>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</si>
  <si>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</si>
  <si>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</si>
  <si>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</si>
  <si>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</si>
  <si>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</si>
  <si>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</si>
  <si>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</si>
  <si>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</si>
  <si>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</si>
  <si>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</si>
  <si>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</si>
  <si>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</si>
  <si>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</si>
  <si>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</si>
  <si>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</si>
  <si>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</si>
  <si>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</si>
  <si>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</si>
  <si>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</si>
  <si>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</si>
  <si>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</si>
  <si>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</si>
  <si>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</si>
  <si>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</si>
  <si>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</si>
  <si>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</si>
  <si>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</si>
  <si>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</si>
  <si>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</si>
  <si>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</si>
  <si>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</si>
  <si>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</si>
  <si>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</si>
  <si>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</si>
  <si>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</si>
  <si>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</si>
  <si>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</si>
  <si>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</si>
  <si>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</si>
  <si>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</si>
  <si>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</si>
  <si>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</si>
  <si>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</si>
  <si>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</si>
  <si>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</si>
  <si>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</si>
  <si>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</si>
  <si>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</si>
  <si>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</si>
  <si>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</si>
  <si>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</si>
  <si>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</si>
  <si>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</si>
  <si>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</si>
  <si>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</si>
  <si>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</si>
  <si>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</si>
  <si>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</si>
  <si>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</si>
  <si>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</si>
  <si>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</si>
  <si>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</si>
  <si>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</si>
  <si>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</si>
  <si>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</si>
  <si>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</si>
  <si>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</si>
  <si>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</si>
  <si>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</si>
  <si>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</si>
  <si>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</si>
  <si>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</si>
  <si>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</si>
  <si>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</si>
  <si>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</si>
  <si>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</si>
  <si>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</si>
  <si>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</si>
  <si>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</si>
  <si>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</si>
  <si>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</si>
  <si>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</si>
  <si>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</si>
  <si>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</si>
  <si>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</si>
  <si>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</si>
  <si>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</si>
  <si>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</si>
  <si>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</si>
  <si>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</si>
  <si>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</si>
  <si>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</si>
  <si>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</si>
  <si>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</si>
  <si>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</si>
  <si>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</si>
  <si>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</si>
  <si>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</si>
  <si>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</si>
  <si>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</si>
  <si>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</si>
  <si>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</si>
  <si>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</si>
  <si>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</si>
  <si>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</si>
  <si>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</si>
  <si>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</si>
  <si>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</si>
  <si>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</si>
  <si>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</si>
  <si>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</si>
  <si>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</si>
  <si>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</si>
  <si>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</si>
  <si>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</si>
  <si>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</si>
  <si>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</si>
  <si>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</si>
  <si>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</si>
  <si>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</si>
  <si>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</si>
  <si>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</si>
  <si>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</si>
  <si>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</si>
  <si>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</si>
  <si>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</si>
  <si>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</si>
  <si>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</si>
  <si>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</si>
  <si>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</si>
  <si>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</si>
  <si>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</si>
  <si>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</si>
  <si>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</si>
  <si>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</si>
  <si>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</si>
  <si>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</si>
  <si>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</si>
  <si>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</si>
  <si>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</si>
  <si>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</si>
  <si>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</si>
  <si>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</si>
  <si>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</si>
  <si>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</si>
  <si>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</si>
  <si>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</si>
  <si>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</si>
  <si>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</si>
  <si>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</si>
  <si>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</si>
  <si>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</si>
  <si>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</si>
  <si>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</si>
  <si>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</si>
  <si>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</si>
  <si>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</si>
  <si>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</si>
  <si>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</si>
  <si>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</si>
  <si>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</si>
  <si>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</si>
  <si>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</si>
  <si>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</si>
  <si>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</si>
  <si>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</si>
  <si>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</si>
  <si>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</si>
  <si>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</si>
  <si>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</si>
  <si>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</si>
  <si>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</si>
  <si>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</si>
  <si>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</si>
  <si>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</si>
  <si>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</si>
  <si>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</si>
  <si>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</si>
  <si>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</si>
  <si>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</si>
  <si>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</si>
  <si>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</si>
  <si>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</si>
  <si>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</si>
  <si>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</si>
  <si>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</si>
  <si>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</si>
  <si>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</si>
  <si>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</si>
  <si>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</si>
  <si>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</si>
  <si>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</si>
  <si>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</si>
  <si>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</si>
  <si>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</si>
  <si>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</si>
  <si>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</si>
  <si>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</si>
  <si>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</si>
  <si>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</si>
  <si>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</si>
  <si>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</si>
  <si>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</si>
  <si>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</si>
  <si>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</si>
  <si>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</si>
  <si>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</si>
  <si>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</si>
  <si>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</si>
  <si>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</si>
  <si>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</si>
  <si>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</si>
  <si>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</si>
  <si>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</si>
  <si>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</si>
  <si>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</si>
  <si>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</si>
  <si>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</si>
  <si>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</si>
  <si>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</si>
  <si>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</si>
  <si>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</si>
  <si>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</si>
  <si>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</si>
  <si>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</si>
  <si>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</si>
  <si>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</si>
  <si>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</si>
  <si>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</si>
  <si>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</si>
  <si>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</si>
  <si>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</si>
  <si>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</si>
  <si>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</si>
  <si>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</si>
  <si>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</si>
  <si>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</si>
  <si>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</si>
  <si>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</si>
  <si>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</si>
  <si>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</si>
  <si>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</si>
  <si>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</si>
  <si>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</si>
  <si>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</si>
  <si>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</si>
  <si>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</si>
  <si>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</si>
  <si>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</si>
  <si>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</si>
  <si>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</si>
  <si>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</si>
  <si>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</si>
  <si>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</si>
  <si>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</si>
  <si>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</si>
  <si>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</si>
  <si>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</si>
  <si>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</si>
  <si>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</si>
  <si>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</si>
  <si>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</si>
  <si>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</si>
  <si>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</si>
  <si>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</si>
  <si>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</si>
  <si>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</si>
  <si>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</si>
  <si>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</si>
  <si>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</si>
  <si>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</si>
  <si>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</si>
  <si>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</si>
  <si>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</si>
  <si>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</si>
  <si>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</si>
  <si>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</si>
  <si>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</si>
  <si>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</si>
  <si>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</si>
  <si>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</si>
  <si>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</si>
  <si>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</si>
  <si>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</si>
  <si>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</si>
  <si>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</si>
  <si>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</si>
  <si>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</si>
  <si>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</si>
  <si>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</si>
  <si>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</si>
  <si>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</si>
  <si>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</si>
  <si>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</si>
  <si>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</si>
  <si>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</si>
  <si>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</si>
  <si>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</si>
  <si>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</si>
  <si>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</si>
  <si>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</si>
  <si>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</si>
  <si>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</si>
  <si>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</si>
  <si>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</si>
  <si>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</si>
  <si>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</si>
  <si>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</si>
  <si>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</si>
  <si>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</si>
  <si>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</si>
  <si>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</si>
  <si>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</si>
  <si>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</si>
  <si>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</si>
  <si>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</si>
  <si>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</si>
  <si>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</si>
  <si>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</si>
  <si>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</si>
  <si>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</si>
  <si>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</si>
  <si>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</si>
  <si>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</si>
  <si>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</si>
  <si>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</si>
  <si>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</si>
  <si>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</si>
  <si>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</si>
  <si>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</si>
  <si>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</si>
  <si>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</si>
  <si>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</si>
  <si>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</si>
  <si>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</si>
  <si>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</si>
  <si>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</si>
  <si>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</si>
  <si>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</si>
  <si>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</si>
  <si>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</si>
  <si>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</si>
  <si>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</si>
  <si>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</si>
  <si>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</si>
  <si>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</si>
  <si>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</si>
  <si>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</si>
  <si>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</si>
  <si>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</si>
  <si>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</si>
  <si>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</si>
  <si>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</si>
  <si>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</si>
  <si>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</si>
  <si>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</si>
  <si>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</si>
  <si>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</si>
  <si>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</si>
  <si>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</si>
  <si>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</si>
  <si>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</si>
  <si>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</si>
  <si>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</si>
  <si>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</si>
  <si>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</si>
  <si>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</si>
  <si>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</si>
  <si>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</si>
  <si>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</si>
  <si>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</si>
  <si>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</si>
  <si>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</si>
  <si>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</si>
  <si>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</si>
  <si>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</si>
  <si>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</si>
  <si>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</si>
  <si>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</si>
  <si>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</si>
  <si>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</si>
  <si>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</si>
  <si>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</si>
  <si>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</si>
  <si>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</si>
  <si>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</si>
  <si>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</si>
  <si>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</si>
  <si>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</si>
  <si>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</si>
  <si>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</si>
  <si>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</si>
  <si>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</si>
  <si>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</si>
  <si>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</si>
  <si>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</si>
  <si>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</si>
  <si>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</si>
  <si>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</si>
  <si>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</si>
  <si>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</si>
  <si>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</si>
  <si>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</si>
  <si>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</si>
  <si>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</si>
  <si>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</si>
  <si>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</si>
  <si>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</si>
  <si>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</si>
  <si>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</si>
  <si>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</si>
  <si>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</si>
  <si>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</si>
  <si>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</si>
  <si>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</si>
  <si>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</si>
  <si>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</si>
  <si>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</si>
  <si>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</si>
  <si>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</si>
  <si>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</si>
  <si>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</si>
  <si>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</si>
  <si>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</si>
  <si>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</si>
  <si>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</si>
  <si>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</si>
  <si>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</si>
  <si>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</si>
  <si>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</si>
  <si>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</si>
  <si>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</si>
  <si>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</si>
  <si>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</si>
  <si>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</si>
  <si>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</si>
  <si>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</si>
  <si>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</si>
  <si>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</si>
  <si>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</si>
  <si>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</si>
  <si>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</si>
  <si>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</si>
  <si>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</si>
  <si>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</si>
  <si>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</si>
  <si>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</si>
  <si>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</si>
  <si>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</si>
  <si>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</si>
  <si>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</si>
  <si>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</si>
  <si>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</si>
  <si>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</si>
  <si>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</si>
  <si>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</si>
  <si>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</si>
  <si>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</si>
  <si>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</si>
  <si>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</si>
  <si>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</si>
  <si>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</si>
  <si>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</si>
  <si>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</si>
  <si>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</si>
  <si>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</si>
  <si>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</si>
  <si>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</si>
  <si>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</si>
  <si>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</si>
  <si>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</si>
  <si>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</si>
  <si>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</si>
  <si>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</si>
  <si>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</si>
  <si>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</si>
  <si>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</si>
  <si>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</si>
  <si>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</si>
  <si>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</si>
  <si>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</si>
  <si>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</si>
  <si>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</si>
  <si>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</si>
  <si>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</si>
  <si>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</si>
  <si>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</si>
  <si>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</si>
  <si>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</si>
  <si>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</si>
  <si>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</si>
  <si>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</si>
  <si>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</si>
  <si>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</si>
  <si>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</si>
  <si>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</si>
  <si>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</si>
  <si>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</si>
  <si>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</si>
  <si>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</si>
  <si>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</si>
  <si>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</si>
  <si>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</si>
  <si>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</si>
  <si>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</si>
  <si>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</si>
  <si>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</si>
  <si>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</si>
  <si>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</si>
  <si>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</si>
  <si>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</si>
  <si>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</si>
  <si>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</si>
  <si>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</si>
  <si>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</si>
  <si>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</si>
  <si>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</si>
  <si>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</si>
  <si>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</si>
  <si>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</si>
  <si>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</si>
  <si>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</si>
  <si>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</si>
  <si>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</si>
  <si>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</si>
  <si>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</si>
  <si>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</si>
  <si>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</si>
  <si>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</si>
  <si>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</si>
  <si>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</si>
  <si>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</si>
  <si>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</si>
  <si>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</si>
  <si>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</si>
  <si>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</si>
  <si>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</si>
  <si>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</si>
  <si>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</si>
  <si>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</si>
  <si>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</si>
  <si>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</si>
  <si>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</si>
  <si>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</si>
  <si>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</si>
  <si>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</si>
  <si>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</si>
  <si>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</si>
  <si>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</si>
  <si>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</si>
  <si>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</si>
  <si>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</si>
  <si>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</si>
  <si>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</si>
  <si>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</si>
  <si>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</si>
  <si>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</si>
  <si>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</si>
  <si>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</si>
  <si>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</si>
  <si>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</si>
  <si>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</si>
  <si>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</si>
  <si>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</si>
  <si>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</si>
  <si>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</si>
  <si>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</si>
  <si>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</si>
  <si>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</si>
  <si>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</si>
  <si>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</si>
  <si>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</si>
  <si>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</si>
  <si>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</si>
  <si>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</si>
  <si>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</si>
  <si>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</si>
  <si>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</si>
  <si>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</si>
  <si>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</si>
  <si>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</si>
  <si>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</si>
  <si>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</si>
  <si>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</si>
  <si>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</si>
  <si>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</si>
  <si>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</si>
  <si>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</si>
  <si>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</si>
  <si>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</si>
  <si>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</si>
  <si>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</si>
  <si>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</si>
  <si>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</si>
  <si>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</si>
  <si>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</si>
  <si>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</si>
  <si>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</si>
  <si>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</si>
  <si>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</si>
  <si>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</si>
  <si>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</si>
  <si>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</si>
  <si>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</si>
  <si>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</si>
  <si>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</si>
  <si>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</si>
  <si>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</si>
  <si>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</si>
  <si>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</si>
  <si>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</si>
  <si>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</si>
  <si>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</si>
  <si>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</si>
  <si>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</si>
  <si>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</si>
  <si>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</si>
  <si>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</si>
  <si>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</si>
  <si>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</si>
  <si>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</si>
  <si>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</si>
  <si>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</si>
  <si>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</si>
  <si>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</si>
  <si>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</si>
  <si>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</si>
  <si>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</si>
  <si>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</si>
  <si>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</si>
  <si>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</si>
  <si>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</si>
  <si>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</si>
  <si>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</si>
  <si>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</si>
  <si>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</si>
  <si>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</si>
  <si>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</si>
  <si>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</si>
  <si>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</si>
  <si>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</si>
  <si>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</si>
  <si>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</si>
  <si>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</si>
  <si>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</si>
  <si>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</si>
  <si>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</si>
  <si>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</si>
  <si>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</si>
  <si>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</si>
  <si>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</si>
  <si>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</si>
  <si>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</si>
  <si>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</si>
  <si>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</si>
  <si>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</si>
  <si>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</si>
  <si>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</si>
  <si>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</si>
  <si>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</si>
  <si>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</si>
  <si>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</si>
  <si>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</si>
  <si>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</si>
  <si>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</si>
  <si>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</si>
  <si>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</si>
  <si>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</si>
  <si>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</si>
  <si>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</si>
  <si>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</si>
  <si>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</si>
  <si>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</si>
  <si>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</si>
  <si>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</si>
  <si>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</si>
  <si>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</si>
  <si>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</si>
  <si>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</si>
  <si>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</si>
  <si>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</si>
  <si>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</si>
  <si>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</si>
  <si>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</si>
  <si>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</si>
  <si>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</si>
  <si>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</si>
  <si>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</si>
  <si>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</si>
  <si>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</si>
  <si>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</si>
  <si>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</si>
  <si>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</si>
  <si>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</si>
  <si>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</si>
  <si>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</si>
  <si>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</si>
  <si>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</si>
  <si>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</si>
  <si>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</si>
  <si>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</si>
  <si>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</si>
  <si>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</si>
  <si>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</si>
  <si>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</si>
  <si>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</si>
  <si>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</si>
  <si>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</si>
  <si>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</si>
  <si>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</si>
  <si>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</si>
  <si>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</si>
  <si>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</si>
  <si>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</si>
  <si>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</si>
  <si>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</si>
  <si>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</si>
  <si>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</si>
  <si>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</si>
  <si>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</si>
  <si>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</si>
  <si>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</si>
  <si>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</si>
  <si>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</si>
  <si>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</si>
  <si>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</si>
  <si>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</si>
  <si>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</si>
  <si>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</si>
  <si>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</si>
  <si>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</si>
  <si>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</si>
  <si>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</si>
  <si>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</si>
  <si>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</si>
  <si>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</si>
  <si>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</si>
  <si>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</si>
  <si>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</si>
  <si>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</si>
  <si>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</si>
  <si>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</si>
  <si>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</si>
  <si>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</si>
  <si>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</si>
  <si>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</si>
  <si>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</si>
  <si>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</si>
  <si>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</si>
  <si>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</si>
  <si>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</si>
  <si>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</si>
  <si>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</si>
  <si>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</si>
  <si>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</si>
  <si>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</si>
  <si>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</si>
  <si>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</si>
  <si>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</si>
  <si>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</si>
  <si>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</si>
  <si>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</si>
  <si>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</si>
  <si>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</si>
  <si>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</si>
  <si>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</si>
  <si>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</si>
  <si>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</si>
  <si>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</si>
  <si>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</si>
  <si>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</si>
  <si>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</si>
  <si>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</si>
  <si>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</si>
  <si>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</si>
  <si>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</si>
  <si>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</si>
  <si>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</si>
  <si>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</si>
  <si>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</si>
  <si>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</si>
  <si>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</si>
  <si>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</si>
  <si>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</si>
  <si>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</si>
  <si>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</si>
  <si>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</si>
  <si>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</si>
  <si>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</si>
  <si>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</si>
  <si>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</si>
  <si>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</si>
  <si>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</si>
  <si>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</si>
  <si>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</si>
  <si>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</si>
  <si>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</si>
  <si>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</si>
  <si>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</si>
  <si>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</si>
  <si>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</si>
  <si>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</si>
  <si>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</si>
  <si>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</si>
  <si>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</si>
  <si>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</si>
  <si>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</si>
  <si>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</si>
  <si>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</si>
  <si>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</si>
  <si>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</si>
  <si>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</si>
  <si>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</si>
  <si>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</si>
  <si>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</si>
  <si>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</si>
  <si>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</si>
  <si>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</si>
  <si>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</si>
  <si>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</si>
  <si>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</si>
  <si>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</si>
  <si>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</si>
  <si>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</si>
  <si>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</si>
  <si>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</si>
  <si>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</si>
  <si>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</si>
  <si>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</si>
  <si>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</si>
  <si>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</si>
  <si>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</si>
  <si>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</si>
  <si>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</si>
  <si>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</si>
  <si>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</si>
  <si>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</si>
  <si>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</si>
  <si>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</si>
  <si>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</si>
  <si>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</si>
  <si>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</si>
  <si>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</si>
  <si>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</si>
  <si>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</si>
  <si>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</si>
  <si>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</si>
  <si>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</si>
  <si>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</si>
  <si>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</si>
  <si>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</si>
  <si>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</si>
  <si>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</si>
  <si>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</si>
  <si>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</si>
  <si>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</si>
  <si>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</si>
  <si>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</si>
  <si>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</si>
  <si>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</si>
  <si>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</si>
  <si>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</si>
  <si>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</si>
  <si>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</si>
  <si>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</si>
  <si>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</si>
  <si>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</si>
  <si>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</si>
  <si>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</si>
  <si>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</si>
  <si>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</si>
  <si>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</si>
  <si>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</si>
  <si>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</si>
  <si>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</si>
  <si>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</si>
  <si>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</si>
  <si>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</si>
  <si>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</si>
  <si>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</si>
  <si>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</si>
  <si>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</si>
  <si>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</si>
  <si>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</si>
  <si>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</si>
  <si>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</si>
  <si>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</si>
  <si>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</si>
  <si>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</si>
  <si>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</si>
  <si>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</si>
  <si>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</si>
  <si>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</si>
  <si>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</si>
  <si>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</si>
  <si>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</si>
  <si>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</si>
  <si>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</si>
  <si>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</si>
  <si>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</si>
  <si>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</si>
  <si>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</si>
  <si>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</si>
  <si>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</si>
  <si>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</si>
  <si>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</si>
  <si>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</si>
  <si>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</si>
  <si>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</si>
  <si>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</si>
  <si>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</si>
  <si>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</si>
  <si>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</si>
  <si>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</si>
  <si>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</si>
  <si>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</si>
  <si>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</si>
  <si>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</si>
  <si>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</si>
  <si>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</si>
  <si>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</si>
  <si>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</si>
  <si>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</si>
  <si>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</si>
  <si>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</si>
  <si>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</si>
  <si>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</si>
  <si>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</si>
  <si>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</si>
  <si>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</si>
  <si>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</si>
  <si>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</si>
  <si>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</si>
  <si>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</si>
  <si>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</si>
  <si>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</si>
  <si>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</si>
  <si>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</si>
  <si>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</si>
  <si>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</si>
  <si>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</si>
  <si>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</si>
  <si>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</si>
  <si>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</si>
  <si>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</si>
  <si>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</si>
  <si>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</si>
  <si>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</si>
  <si>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</si>
  <si>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</si>
  <si>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</si>
  <si>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</si>
  <si>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</si>
  <si>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</si>
  <si>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</si>
  <si>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</si>
  <si>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</si>
  <si>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</si>
  <si>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</si>
  <si>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</si>
  <si>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</si>
  <si>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</si>
  <si>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</si>
  <si>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</si>
  <si>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</si>
  <si>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</si>
  <si>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</si>
  <si>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</si>
  <si>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</si>
  <si>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</si>
  <si>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</si>
  <si>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</si>
  <si>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</si>
  <si>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</si>
  <si>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</si>
  <si>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</si>
  <si>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</si>
  <si>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</si>
  <si>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</si>
  <si>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</si>
  <si>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</si>
  <si>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</si>
  <si>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</si>
  <si>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</si>
  <si>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</si>
  <si>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</si>
  <si>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</si>
  <si>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</si>
  <si>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</si>
  <si>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</si>
  <si>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</si>
  <si>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</si>
  <si>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</si>
  <si>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</si>
  <si>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</si>
  <si>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</si>
  <si>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</si>
  <si>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</si>
  <si>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</si>
  <si>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</si>
  <si>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</si>
  <si>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</si>
  <si>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</si>
  <si>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</si>
  <si>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</si>
  <si>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</si>
  <si>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</si>
  <si>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</si>
  <si>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</si>
  <si>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</si>
  <si>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</si>
  <si>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</si>
  <si>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</si>
  <si>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</si>
  <si>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</si>
  <si>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</si>
  <si>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</si>
  <si>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</si>
  <si>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</si>
  <si>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</si>
  <si>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</si>
  <si>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</si>
  <si>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</si>
  <si>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</si>
  <si>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</si>
  <si>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</si>
  <si>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</si>
  <si>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</si>
  <si>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</si>
  <si>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</si>
  <si>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</si>
  <si>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</si>
  <si>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</si>
  <si>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</si>
  <si>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</si>
  <si>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</si>
  <si>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</si>
  <si>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</si>
  <si>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</si>
  <si>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</si>
  <si>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</si>
  <si>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</si>
  <si>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</si>
  <si>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</si>
  <si>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</si>
  <si>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</si>
  <si>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</si>
  <si>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</si>
  <si>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</si>
  <si>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</si>
  <si>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</si>
  <si>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</si>
  <si>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</si>
  <si>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</si>
  <si>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</si>
  <si>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</si>
  <si>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</si>
  <si>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</si>
  <si>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</si>
  <si>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</si>
  <si>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</si>
  <si>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</si>
  <si>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</si>
  <si>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</si>
  <si>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</si>
  <si>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</si>
  <si>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</si>
  <si>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</si>
  <si>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</si>
  <si>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</si>
  <si>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</si>
  <si>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</si>
  <si>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</si>
  <si>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</si>
  <si>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</si>
  <si>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</si>
  <si>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</si>
  <si>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</si>
  <si>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</si>
  <si>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</si>
  <si>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</si>
  <si>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</si>
  <si>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</si>
  <si>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</si>
  <si>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</si>
  <si>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</si>
  <si>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</si>
  <si>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</si>
  <si>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</si>
  <si>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</si>
  <si>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</si>
  <si>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</si>
  <si>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</si>
  <si>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</si>
  <si>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</si>
  <si>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</si>
  <si>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</si>
  <si>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</si>
  <si>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</si>
  <si>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</si>
  <si>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</si>
  <si>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</si>
  <si>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</si>
  <si>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</si>
  <si>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</si>
  <si>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</si>
  <si>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</si>
  <si>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</si>
  <si>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</si>
  <si>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</si>
  <si>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</si>
  <si>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</si>
  <si>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</si>
  <si>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</si>
  <si>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</si>
  <si>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</si>
  <si>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</si>
  <si>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</si>
  <si>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</si>
  <si>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</si>
  <si>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</si>
  <si>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</si>
  <si>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</si>
  <si>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</si>
  <si>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</si>
  <si>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</si>
  <si>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</si>
  <si>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</si>
  <si>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</si>
  <si>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</si>
  <si>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</si>
  <si>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</si>
  <si>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</si>
  <si>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</si>
  <si>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</si>
  <si>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</si>
  <si>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</si>
  <si>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</si>
  <si>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</si>
  <si>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</si>
  <si>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</si>
  <si>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</si>
  <si>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</si>
  <si>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</si>
  <si>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</si>
  <si>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</si>
  <si>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</si>
  <si>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</si>
  <si>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</si>
  <si>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</si>
  <si>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</si>
  <si>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</si>
  <si>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</si>
  <si>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</si>
  <si>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</si>
  <si>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</si>
  <si>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</si>
  <si>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</si>
  <si>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</si>
  <si>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</si>
  <si>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</si>
  <si>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</si>
  <si>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</si>
  <si>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</si>
  <si>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</si>
  <si>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</si>
  <si>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</si>
  <si>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</si>
  <si>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</si>
  <si>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</si>
  <si>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</si>
  <si>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</si>
  <si>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</si>
  <si>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</si>
  <si>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</si>
  <si>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</si>
  <si>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</si>
  <si>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</si>
  <si>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</si>
  <si>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</si>
  <si>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</si>
  <si>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</si>
  <si>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</si>
  <si>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</si>
  <si>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</si>
  <si>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</si>
  <si>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</si>
  <si>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</si>
  <si>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</si>
  <si>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</si>
  <si>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</si>
  <si>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</si>
  <si>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</si>
  <si>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</si>
  <si>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</si>
  <si>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</si>
  <si>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</si>
  <si>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</si>
  <si>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</si>
  <si>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</si>
  <si>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</si>
  <si>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</si>
  <si>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</si>
  <si>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</si>
  <si>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</si>
  <si>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</si>
  <si>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</si>
  <si>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</si>
  <si>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</si>
  <si>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</si>
  <si>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</si>
  <si>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</si>
  <si>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</si>
  <si>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</si>
  <si>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</si>
  <si>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</si>
  <si>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</si>
  <si>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</si>
  <si>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</si>
  <si>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</si>
  <si>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</si>
  <si>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</si>
  <si>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</si>
  <si>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</si>
  <si>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</si>
  <si>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</si>
  <si>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</si>
  <si>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</si>
  <si>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</si>
  <si>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</si>
  <si>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</si>
  <si>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</si>
  <si>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</si>
  <si>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</si>
  <si>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</si>
  <si>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</si>
  <si>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</si>
  <si>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</si>
  <si>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</si>
  <si>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</si>
  <si>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</si>
  <si>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</si>
  <si>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</si>
  <si>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</si>
  <si>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</si>
  <si>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</si>
  <si>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</si>
  <si>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</si>
  <si>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</si>
  <si>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</si>
  <si>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</si>
  <si>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</si>
  <si>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</si>
  <si>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</si>
  <si>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</si>
  <si>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</si>
  <si>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</si>
  <si>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</si>
  <si>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</si>
  <si>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</si>
  <si>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</si>
  <si>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</si>
  <si>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</si>
  <si>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</si>
  <si>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</si>
  <si>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</si>
  <si>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</si>
  <si>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</si>
  <si>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</si>
  <si>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</si>
  <si>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</si>
  <si>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</si>
  <si>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</si>
  <si>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</si>
  <si>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</si>
  <si>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</si>
  <si>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</si>
  <si>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</si>
  <si>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</si>
  <si>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</si>
  <si>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</si>
  <si>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</si>
  <si>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</si>
  <si>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</si>
  <si>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</si>
  <si>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</si>
  <si>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</si>
  <si>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</si>
  <si>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</si>
  <si>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</si>
  <si>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</si>
  <si>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</si>
  <si>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</si>
  <si>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</si>
  <si>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</si>
  <si>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</si>
  <si>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</si>
  <si>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</si>
  <si>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</si>
  <si>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</si>
  <si>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</si>
  <si>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</si>
  <si>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</si>
  <si>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</si>
  <si>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</si>
  <si>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</si>
  <si>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</si>
  <si>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</si>
  <si>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</si>
  <si>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</si>
  <si>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</si>
  <si>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</si>
  <si>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</si>
  <si>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</si>
  <si>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</si>
  <si>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</si>
  <si>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</si>
  <si>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</si>
  <si>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</si>
  <si>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</si>
  <si>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</si>
  <si>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</si>
  <si>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</si>
  <si>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</si>
  <si>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</si>
  <si>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</si>
  <si>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</si>
  <si>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</si>
  <si>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</si>
  <si>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</si>
  <si>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</si>
  <si>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</si>
  <si>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</si>
  <si>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</si>
  <si>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</si>
  <si>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</si>
  <si>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</si>
  <si>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</si>
  <si>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</si>
  <si>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</si>
  <si>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</si>
  <si>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</si>
  <si>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</si>
  <si>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</si>
  <si>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</si>
  <si>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</si>
  <si>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</si>
  <si>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</si>
  <si>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</si>
  <si>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</si>
  <si>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</si>
  <si>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</si>
  <si>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</si>
  <si>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</si>
  <si>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</si>
  <si>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</si>
  <si>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</si>
  <si>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</si>
  <si>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</si>
  <si>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</si>
  <si>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</si>
  <si>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</si>
  <si>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</si>
  <si>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</si>
  <si>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</si>
  <si>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</si>
  <si>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</si>
  <si>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</si>
  <si>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</si>
  <si>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</si>
  <si>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</si>
  <si>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</si>
  <si>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</si>
  <si>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</si>
  <si>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</si>
  <si>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</si>
  <si>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</si>
  <si>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</si>
  <si>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</si>
  <si>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</si>
  <si>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</si>
  <si>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</si>
  <si>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</si>
  <si>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</si>
  <si>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</si>
  <si>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</si>
  <si>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</si>
  <si>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</si>
  <si>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</si>
  <si>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</si>
  <si>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</si>
  <si>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</si>
  <si>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</si>
  <si>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</si>
  <si>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</si>
  <si>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</si>
  <si>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</si>
  <si>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</si>
  <si>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</si>
  <si>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</si>
  <si>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</si>
  <si>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</si>
  <si>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</si>
  <si>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</si>
  <si>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</si>
  <si>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</si>
  <si>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</si>
  <si>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</si>
  <si>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</si>
  <si>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</si>
  <si>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</si>
  <si>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</si>
  <si>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</si>
  <si>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</si>
  <si>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</si>
  <si>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</si>
  <si>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</si>
  <si>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</si>
  <si>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</si>
  <si>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</si>
  <si>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</si>
  <si>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</si>
  <si>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</si>
  <si>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</si>
  <si>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</si>
  <si>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</si>
  <si>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</si>
  <si>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</si>
  <si>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</si>
  <si>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</si>
  <si>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</si>
  <si>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</si>
  <si>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</si>
  <si>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</si>
  <si>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</si>
  <si>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</si>
  <si>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</si>
  <si>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</si>
  <si>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</si>
  <si>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</si>
  <si>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</si>
  <si>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</si>
  <si>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</si>
  <si>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</si>
  <si>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</si>
  <si>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</si>
  <si>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</si>
  <si>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</si>
  <si>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</si>
  <si>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</si>
  <si>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</si>
  <si>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</si>
  <si>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</si>
  <si>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</si>
  <si>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</si>
  <si>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</si>
  <si>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</si>
  <si>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</si>
  <si>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</si>
  <si>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</si>
  <si>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</si>
  <si>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</si>
  <si>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</si>
  <si>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</si>
  <si>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</si>
  <si>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</si>
  <si>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</si>
  <si>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</si>
  <si>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</si>
  <si>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</si>
  <si>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</si>
  <si>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</si>
  <si>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</si>
  <si>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</si>
  <si>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</si>
  <si>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</si>
  <si>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</si>
  <si>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</si>
  <si>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</si>
  <si>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</si>
  <si>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</si>
  <si>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</si>
  <si>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</si>
  <si>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</si>
  <si>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</si>
  <si>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</si>
  <si>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</si>
  <si>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</si>
  <si>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</si>
  <si>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</si>
  <si>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</si>
  <si>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</si>
  <si>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</si>
  <si>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</si>
  <si>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</si>
  <si>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</si>
  <si>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</si>
  <si>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</si>
  <si>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</si>
  <si>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</si>
  <si>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</si>
  <si>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</si>
  <si>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</si>
  <si>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</si>
  <si>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</si>
  <si>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</si>
  <si>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</si>
  <si>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</si>
  <si>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</si>
  <si>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</si>
  <si>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</si>
  <si>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</si>
  <si>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</si>
  <si>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</si>
  <si>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</si>
  <si>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</si>
  <si>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</si>
  <si>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</si>
  <si>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</si>
  <si>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</si>
  <si>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</si>
  <si>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</si>
  <si>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</si>
  <si>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</si>
  <si>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</si>
  <si>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</si>
  <si>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</si>
  <si>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</si>
  <si>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</si>
  <si>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</si>
  <si>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</si>
  <si>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</si>
  <si>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</si>
  <si>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</si>
  <si>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</si>
  <si>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</si>
  <si>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</si>
  <si>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</si>
  <si>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</si>
  <si>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</si>
  <si>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</si>
  <si>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</si>
  <si>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</si>
  <si>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</si>
  <si>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</si>
  <si>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</si>
  <si>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</si>
  <si>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</si>
  <si>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</si>
  <si>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</si>
  <si>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</si>
  <si>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</si>
  <si>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</si>
  <si>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</si>
  <si>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</si>
  <si>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</si>
  <si>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</si>
  <si>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</si>
  <si>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</si>
  <si>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</si>
  <si>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</si>
  <si>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</si>
  <si>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</si>
  <si>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</si>
  <si>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</si>
  <si>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</si>
  <si>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</si>
  <si>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</si>
  <si>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</si>
  <si>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</si>
  <si>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</si>
  <si>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</si>
  <si>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</si>
  <si>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</si>
  <si>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</si>
  <si>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</si>
  <si>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</si>
  <si>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</si>
  <si>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</si>
  <si>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</si>
  <si>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</si>
  <si>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</si>
  <si>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</si>
  <si>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</si>
  <si>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</si>
  <si>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</si>
  <si>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</si>
  <si>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</si>
  <si>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</si>
  <si>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</si>
  <si>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</si>
  <si>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</si>
  <si>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</si>
  <si>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</si>
  <si>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</si>
  <si>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</si>
  <si>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</si>
  <si>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</si>
  <si>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</si>
  <si>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</si>
  <si>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</si>
  <si>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</si>
  <si>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</si>
  <si>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</si>
  <si>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</si>
  <si>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</si>
  <si>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</si>
  <si>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</si>
  <si>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</si>
  <si>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</si>
  <si>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</si>
  <si>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</si>
  <si>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</si>
  <si>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</si>
  <si>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</si>
  <si>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</si>
  <si>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</si>
  <si>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</si>
  <si>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</si>
  <si>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</si>
  <si>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</si>
  <si>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</si>
  <si>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</si>
  <si>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</si>
  <si>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</si>
  <si>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</si>
  <si>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</si>
  <si>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</si>
  <si>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</si>
  <si>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</si>
  <si>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</si>
  <si>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</si>
  <si>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</si>
  <si>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</si>
  <si>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</si>
  <si>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</si>
  <si>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</si>
  <si>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</si>
  <si>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</si>
  <si>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</si>
  <si>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</si>
  <si>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</si>
  <si>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</si>
  <si>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</si>
  <si>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</si>
  <si>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</si>
  <si>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</si>
  <si>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</si>
  <si>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</si>
  <si>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</si>
  <si>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</si>
  <si>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</si>
  <si>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</si>
  <si>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</si>
  <si>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</si>
  <si>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</si>
  <si>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</si>
  <si>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</si>
  <si>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</si>
  <si>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</si>
  <si>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</si>
  <si>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</si>
  <si>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</si>
  <si>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</si>
  <si>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</si>
  <si>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</si>
  <si>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</si>
  <si>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</si>
  <si>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</si>
  <si>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</si>
  <si>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</si>
  <si>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</si>
  <si>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</si>
  <si>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</si>
  <si>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</si>
  <si>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</si>
  <si>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</si>
  <si>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</si>
  <si>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</si>
  <si>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</si>
  <si>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</si>
  <si>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</si>
  <si>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</si>
  <si>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</si>
  <si>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</si>
  <si>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</si>
  <si>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</si>
  <si>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</si>
  <si>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</si>
  <si>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</si>
  <si>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</si>
  <si>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</si>
  <si>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</si>
  <si>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</si>
  <si>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</si>
  <si>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</si>
  <si>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</si>
  <si>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</si>
  <si>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</si>
  <si>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</si>
  <si>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</si>
  <si>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</si>
  <si>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</si>
  <si>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</si>
  <si>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</si>
  <si>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</si>
  <si>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</si>
  <si>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</si>
  <si>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</si>
  <si>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</si>
  <si>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</si>
  <si>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</si>
  <si>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</si>
  <si>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</si>
  <si>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</si>
  <si>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</si>
  <si>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</si>
  <si>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</si>
  <si>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</si>
  <si>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</si>
  <si>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</si>
  <si>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</si>
  <si>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</si>
  <si>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</si>
  <si>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</si>
  <si>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</si>
  <si>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</si>
  <si>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</si>
  <si>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</si>
  <si>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</si>
  <si>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</si>
  <si>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</si>
  <si>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</si>
  <si>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</si>
  <si>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</si>
  <si>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</si>
  <si>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</si>
  <si>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</si>
  <si>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</si>
  <si>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</si>
  <si>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</si>
  <si>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</si>
  <si>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</si>
  <si>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</si>
  <si>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</si>
  <si>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</si>
  <si>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</si>
  <si>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</si>
  <si>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</si>
  <si>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</si>
  <si>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</si>
  <si>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</si>
  <si>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</si>
  <si>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</si>
  <si>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</si>
  <si>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</si>
  <si>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</si>
  <si>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</si>
  <si>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</si>
  <si>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</si>
  <si>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</si>
  <si>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</si>
  <si>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</si>
  <si>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</si>
  <si>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</si>
  <si>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</si>
  <si>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</si>
  <si>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</si>
  <si>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</si>
  <si>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</si>
  <si>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</si>
  <si>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</si>
  <si>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</si>
  <si>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</si>
  <si>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</si>
  <si>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</si>
  <si>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</si>
  <si>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</si>
  <si>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</si>
  <si>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</si>
  <si>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</si>
  <si>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</si>
  <si>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</si>
  <si>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</si>
  <si>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</si>
  <si>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</si>
  <si>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</si>
  <si>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</si>
  <si>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</si>
  <si>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</si>
  <si>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</si>
  <si>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</si>
  <si>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</si>
  <si>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</si>
  <si>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</si>
  <si>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</si>
  <si>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</si>
  <si>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</si>
  <si>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</si>
  <si>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</si>
  <si>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</si>
  <si>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</si>
  <si>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</si>
  <si>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</si>
  <si>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</si>
  <si>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</si>
  <si>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</si>
  <si>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</si>
  <si>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</si>
  <si>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</si>
  <si>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</si>
  <si>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</si>
  <si>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</si>
  <si>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</si>
  <si>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</si>
  <si>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</si>
  <si>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</si>
  <si>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</si>
  <si>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</si>
  <si>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</si>
  <si>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</si>
  <si>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</si>
  <si>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</si>
  <si>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</si>
  <si>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</si>
  <si>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</si>
  <si>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</si>
  <si>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</si>
  <si>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</si>
  <si>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</si>
  <si>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</si>
  <si>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</si>
  <si>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</si>
  <si>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</si>
  <si>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</si>
  <si>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</si>
  <si>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</si>
  <si>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</si>
  <si>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</si>
  <si>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</si>
  <si>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</si>
  <si>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</si>
  <si>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</si>
  <si>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</si>
  <si>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</si>
  <si>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</si>
  <si>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</si>
  <si>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</si>
  <si>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</si>
  <si>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</si>
  <si>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</si>
  <si>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</si>
  <si>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</si>
  <si>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</si>
  <si>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</si>
  <si>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</si>
  <si>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</si>
  <si>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</si>
  <si>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</si>
  <si>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</si>
  <si>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</si>
  <si>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</si>
  <si>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</si>
  <si>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</si>
  <si>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</si>
  <si>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</si>
  <si>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</si>
  <si>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</si>
  <si>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</si>
  <si>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</si>
  <si>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</si>
  <si>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</si>
  <si>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</si>
  <si>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</si>
  <si>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</si>
  <si>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</si>
  <si>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</si>
  <si>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</si>
  <si>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</si>
  <si>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</si>
  <si>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</si>
  <si>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</si>
  <si>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</si>
  <si>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</si>
  <si>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</si>
  <si>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</si>
  <si>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</si>
  <si>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</si>
  <si>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</si>
  <si>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</si>
  <si>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</si>
  <si>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</si>
  <si>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</si>
  <si>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</si>
  <si>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</si>
  <si>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</si>
  <si>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</si>
  <si>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</si>
  <si>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</si>
  <si>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</si>
  <si>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</si>
  <si>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</si>
  <si>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</si>
  <si>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</si>
  <si>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</si>
  <si>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</si>
  <si>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</si>
  <si>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</si>
  <si>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</si>
  <si>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</si>
  <si>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</si>
  <si>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</si>
  <si>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</si>
  <si>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</si>
  <si>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</si>
  <si>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</si>
  <si>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</si>
  <si>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</si>
  <si>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</si>
  <si>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</si>
  <si>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</si>
  <si>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</si>
  <si>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</si>
  <si>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</si>
  <si>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</si>
  <si>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</si>
  <si>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</si>
  <si>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</si>
  <si>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</si>
  <si>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</si>
  <si>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</si>
  <si>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</si>
  <si>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</si>
  <si>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</si>
  <si>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</si>
  <si>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</si>
  <si>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</si>
  <si>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</si>
  <si>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</si>
  <si>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</si>
  <si>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</si>
  <si>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</si>
  <si>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</si>
  <si>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</si>
  <si>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</si>
  <si>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</si>
  <si>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</si>
  <si>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</si>
  <si>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</si>
  <si>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</si>
  <si>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</si>
  <si>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</si>
  <si>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</si>
  <si>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</si>
  <si>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</si>
  <si>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</si>
  <si>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</si>
  <si>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</si>
  <si>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</si>
  <si>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</si>
  <si>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</si>
  <si>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</si>
  <si>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</si>
  <si>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</si>
  <si>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</si>
  <si>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</si>
  <si>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</si>
  <si>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</si>
  <si>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</si>
  <si>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</si>
  <si>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</si>
  <si>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</si>
  <si>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</si>
  <si>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</si>
  <si>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</si>
  <si>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</si>
  <si>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</si>
  <si>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</si>
  <si>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</si>
  <si>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</si>
  <si>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</si>
  <si>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</si>
  <si>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</si>
  <si>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</si>
  <si>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</si>
  <si>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</si>
  <si>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</si>
  <si>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</si>
  <si>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</si>
  <si>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</si>
  <si>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</si>
  <si>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</si>
  <si>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</si>
  <si>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</si>
  <si>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</si>
  <si>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</si>
  <si>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</si>
  <si>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</si>
  <si>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</si>
  <si>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</si>
  <si>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</si>
  <si>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</si>
  <si>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</si>
  <si>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</si>
  <si>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</si>
  <si>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</si>
  <si>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</si>
  <si>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</si>
  <si>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</si>
  <si>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</si>
  <si>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</si>
  <si>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</si>
  <si>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</si>
  <si>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</si>
  <si>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</si>
  <si>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</si>
  <si>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</si>
  <si>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</si>
  <si>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</si>
  <si>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</si>
  <si>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</si>
  <si>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</si>
  <si>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</si>
  <si>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</si>
  <si>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</si>
  <si>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</si>
  <si>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</si>
  <si>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</si>
  <si>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</si>
  <si>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</si>
  <si>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</si>
  <si>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</si>
  <si>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</si>
  <si>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</si>
  <si>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</si>
  <si>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</si>
  <si>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</si>
  <si>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</si>
  <si>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</si>
  <si>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</si>
  <si>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</si>
  <si>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</si>
  <si>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</si>
  <si>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</si>
  <si>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</si>
  <si>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</si>
  <si>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</si>
  <si>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</si>
  <si>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</si>
  <si>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</si>
  <si>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</si>
  <si>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</si>
  <si>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</si>
  <si>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</si>
  <si>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</si>
  <si>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</si>
  <si>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</si>
  <si>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</si>
  <si>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</si>
  <si>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</si>
  <si>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</si>
  <si>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</si>
  <si>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</si>
  <si>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</si>
  <si>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</si>
  <si>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</si>
  <si>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</si>
  <si>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</si>
  <si>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</si>
  <si>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</si>
  <si>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</si>
  <si>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</si>
  <si>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</si>
  <si>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</si>
  <si>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</si>
  <si>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</si>
  <si>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</si>
  <si>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</si>
  <si>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</si>
  <si>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</si>
  <si>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</si>
  <si>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</si>
  <si>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</si>
  <si>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</si>
  <si>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</si>
  <si>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</si>
  <si>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</si>
  <si>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</si>
  <si>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</si>
  <si>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</si>
  <si>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</si>
  <si>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</si>
  <si>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</si>
  <si>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</si>
  <si>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</si>
  <si>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</si>
  <si>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</si>
  <si>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</si>
  <si>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</si>
  <si>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</si>
  <si>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</si>
  <si>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</si>
  <si>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</si>
  <si>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</si>
  <si>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</si>
  <si>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</si>
  <si>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</si>
  <si>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</si>
  <si>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</si>
  <si>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</si>
  <si>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</si>
  <si>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</si>
  <si>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</si>
  <si>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</si>
  <si>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</si>
  <si>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</si>
  <si>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</si>
  <si>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</si>
  <si>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</si>
  <si>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</si>
  <si>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</si>
  <si>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</si>
  <si>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</si>
  <si>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</si>
  <si>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</si>
  <si>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</si>
  <si>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</si>
  <si>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</si>
  <si>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</si>
  <si>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</si>
  <si>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</si>
  <si>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</si>
  <si>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</si>
  <si>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</si>
  <si>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</si>
  <si>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</si>
  <si>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</si>
  <si>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</si>
  <si>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</si>
  <si>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</si>
  <si>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</si>
  <si>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</si>
  <si>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</si>
  <si>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</si>
  <si>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</si>
  <si>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</si>
  <si>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</si>
  <si>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</si>
  <si>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</si>
  <si>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</si>
  <si>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</si>
  <si>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</si>
  <si>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</si>
  <si>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</si>
  <si>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</si>
  <si>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</si>
  <si>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</si>
  <si>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</si>
  <si>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</si>
  <si>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</si>
  <si>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</si>
  <si>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</si>
  <si>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</si>
  <si>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</si>
  <si>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</si>
  <si>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</si>
  <si>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</si>
  <si>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</si>
  <si>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</si>
  <si>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</si>
  <si>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</si>
  <si>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</si>
  <si>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</si>
  <si>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</si>
  <si>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</si>
  <si>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</si>
  <si>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</si>
  <si>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</si>
  <si>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</si>
  <si>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</si>
  <si>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</si>
  <si>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</si>
  <si>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</si>
  <si>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</si>
  <si>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</si>
  <si>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</si>
  <si>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</si>
  <si>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</si>
  <si>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</si>
  <si>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</si>
  <si>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</si>
  <si>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</si>
  <si>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</si>
  <si>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</si>
  <si>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</si>
  <si>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</si>
  <si>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</si>
  <si>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</si>
  <si>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</si>
  <si>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</si>
  <si>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</si>
  <si>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</si>
  <si>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</si>
  <si>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</si>
  <si>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</si>
  <si>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</si>
  <si>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</si>
  <si>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</si>
  <si>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</si>
  <si>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</si>
  <si>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</si>
  <si>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</si>
  <si>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</si>
  <si>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</si>
  <si>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</si>
  <si>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</si>
  <si>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</si>
  <si>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</si>
  <si>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</si>
  <si>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</si>
  <si>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</si>
  <si>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</si>
  <si>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</si>
  <si>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</si>
  <si>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</si>
  <si>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</si>
  <si>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</si>
  <si>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</si>
  <si>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</si>
  <si>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</si>
  <si>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</si>
  <si>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</si>
  <si>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</si>
  <si>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</si>
  <si>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</si>
  <si>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</si>
  <si>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</si>
  <si>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</si>
  <si>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</si>
  <si>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</si>
  <si>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</si>
  <si>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</si>
  <si>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</si>
  <si>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</si>
  <si>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</si>
  <si>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</si>
  <si>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</si>
  <si>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</si>
  <si>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</si>
  <si>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</si>
  <si>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</si>
  <si>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</si>
  <si>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</si>
  <si>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</si>
  <si>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</si>
  <si>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</si>
  <si>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</si>
  <si>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</si>
  <si>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</si>
  <si>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</si>
  <si>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</si>
  <si>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</si>
  <si>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</si>
  <si>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</si>
  <si>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</si>
  <si>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</si>
  <si>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</si>
  <si>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</si>
  <si>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</si>
  <si>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</si>
  <si>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</si>
  <si>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</si>
  <si>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</si>
  <si>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</si>
  <si>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</si>
  <si>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</si>
  <si>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</si>
  <si>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</si>
  <si>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</si>
  <si>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</si>
  <si>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</si>
  <si>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</si>
  <si>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</si>
  <si>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</si>
  <si>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</si>
  <si>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</si>
  <si>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</si>
  <si>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</si>
  <si>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</si>
  <si>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</si>
  <si>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</si>
  <si>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</si>
  <si>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</si>
  <si>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</si>
  <si>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</si>
  <si>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</si>
  <si>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</si>
  <si>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</si>
  <si>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</si>
  <si>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</si>
  <si>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</si>
  <si>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</si>
  <si>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</si>
  <si>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</si>
  <si>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</si>
  <si>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</si>
  <si>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</si>
  <si>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</si>
  <si>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</si>
  <si>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</si>
  <si>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</si>
  <si>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</si>
  <si>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</si>
  <si>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</si>
  <si>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</si>
  <si>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</si>
  <si>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</si>
  <si>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</si>
  <si>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</si>
  <si>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</si>
  <si>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</si>
  <si>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</si>
  <si>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</si>
  <si>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</si>
  <si>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</si>
  <si>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</si>
  <si>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</si>
  <si>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</si>
  <si>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</si>
  <si>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</si>
  <si>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</si>
  <si>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</si>
  <si>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</si>
  <si>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</si>
  <si>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</si>
  <si>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</si>
  <si>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</si>
  <si>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</si>
  <si>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</si>
  <si>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</si>
  <si>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</si>
  <si>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</si>
  <si>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</si>
  <si>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</si>
  <si>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</si>
  <si>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</si>
  <si>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</si>
  <si>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</si>
  <si>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</si>
  <si>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</si>
  <si>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</si>
  <si>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</si>
  <si>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</si>
  <si>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</si>
  <si>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</si>
  <si>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</si>
  <si>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</si>
  <si>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</si>
  <si>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</si>
  <si>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</si>
  <si>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</si>
  <si>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</si>
  <si>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</si>
  <si>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</si>
  <si>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</si>
  <si>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</si>
  <si>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</si>
  <si>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</si>
  <si>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</si>
  <si>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</si>
  <si>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</si>
  <si>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</si>
  <si>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</si>
  <si>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</si>
  <si>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</si>
  <si>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</si>
  <si>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</si>
  <si>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</si>
  <si>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</si>
  <si>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</si>
  <si>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</si>
  <si>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</si>
  <si>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</si>
  <si>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</si>
  <si>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</si>
  <si>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</si>
  <si>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</si>
  <si>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</si>
  <si>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</si>
  <si>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</si>
  <si>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</si>
  <si>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</si>
  <si>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</si>
  <si>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</si>
  <si>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</si>
  <si>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</si>
  <si>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</si>
  <si>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</si>
  <si>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</si>
  <si>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</si>
  <si>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</si>
  <si>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</si>
  <si>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</si>
  <si>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</si>
  <si>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</si>
  <si>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</si>
  <si>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</si>
  <si>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</si>
  <si>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</si>
  <si>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</si>
  <si>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</si>
  <si>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</si>
  <si>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</si>
  <si>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</si>
  <si>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</si>
  <si>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</si>
  <si>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</si>
  <si>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</si>
  <si>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</si>
  <si>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</si>
  <si>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</si>
  <si>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</si>
  <si>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</si>
  <si>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</si>
  <si>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</si>
  <si>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</si>
  <si>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</si>
  <si>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</si>
  <si>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</si>
  <si>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</si>
  <si>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</si>
  <si>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</si>
  <si>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</si>
  <si>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</si>
  <si>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</si>
  <si>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</si>
  <si>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</si>
  <si>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</si>
  <si>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</si>
  <si>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</si>
  <si>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</si>
  <si>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</si>
  <si>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</si>
  <si>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</si>
  <si>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</si>
  <si>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</si>
  <si>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</si>
  <si>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</si>
  <si>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</si>
  <si>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</si>
  <si>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</si>
  <si>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</si>
  <si>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</si>
  <si>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</si>
  <si>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</si>
  <si>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</si>
  <si>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</si>
  <si>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</si>
  <si>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</si>
  <si>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</si>
  <si>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</si>
  <si>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</si>
  <si>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</si>
  <si>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</si>
  <si>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</si>
  <si>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</si>
  <si>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</si>
  <si>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</si>
  <si>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</si>
  <si>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</si>
  <si>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</si>
  <si>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</si>
  <si>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</si>
  <si>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</si>
  <si>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</si>
  <si>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</si>
  <si>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</si>
  <si>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</si>
  <si>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</si>
  <si>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</si>
  <si>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</si>
  <si>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</si>
  <si>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</si>
  <si>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</si>
  <si>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</si>
  <si>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</si>
  <si>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</si>
  <si>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</si>
  <si>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</si>
  <si>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</si>
  <si>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</si>
  <si>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</si>
  <si>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</si>
  <si>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</si>
  <si>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</si>
  <si>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</si>
  <si>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</si>
  <si>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</si>
  <si>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</si>
  <si>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</si>
  <si>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</si>
  <si>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</si>
  <si>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</si>
  <si>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</si>
  <si>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</si>
  <si>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</si>
  <si>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</si>
  <si>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</si>
  <si>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</si>
  <si>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</si>
  <si>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</si>
  <si>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</si>
  <si>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</si>
  <si>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</si>
  <si>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</si>
  <si>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</si>
  <si>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</si>
  <si>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</si>
  <si>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</si>
  <si>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</si>
  <si>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</si>
  <si>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</si>
  <si>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</si>
  <si>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</si>
  <si>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</si>
  <si>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</si>
  <si>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</si>
  <si>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</si>
  <si>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</si>
  <si>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</si>
  <si>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</si>
  <si>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</si>
  <si>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</si>
  <si>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</si>
  <si>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</si>
  <si>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</si>
  <si>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</si>
  <si>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</si>
  <si>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</si>
  <si>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</si>
  <si>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</si>
  <si>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</si>
  <si>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</si>
  <si>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</si>
  <si>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</si>
  <si>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</si>
  <si>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</si>
  <si>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</si>
  <si>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</si>
  <si>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</si>
  <si>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</si>
  <si>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</si>
  <si>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</si>
  <si>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</si>
  <si>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</si>
  <si>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</si>
  <si>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</si>
  <si>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</si>
  <si>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</si>
  <si>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</si>
  <si>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</si>
  <si>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</si>
  <si>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</si>
  <si>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</si>
  <si>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</si>
  <si>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</si>
  <si>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</si>
  <si>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</si>
  <si>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</si>
  <si>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</si>
  <si>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</si>
  <si>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</si>
  <si>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</si>
  <si>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</si>
  <si>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</si>
  <si>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</si>
  <si>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</si>
  <si>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</si>
  <si>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</si>
  <si>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</si>
  <si>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</si>
  <si>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</si>
  <si>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</si>
  <si>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</si>
  <si>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</si>
  <si>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</si>
  <si>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</si>
  <si>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</si>
  <si>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</si>
  <si>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</si>
  <si>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</si>
  <si>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</si>
  <si>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</si>
  <si>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</si>
  <si>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</si>
  <si>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</si>
  <si>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</si>
  <si>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</si>
  <si>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</si>
  <si>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</si>
  <si>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</si>
  <si>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</si>
  <si>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</si>
  <si>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</si>
  <si>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</si>
  <si>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</si>
  <si>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</si>
  <si>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</si>
  <si>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</si>
  <si>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</si>
  <si>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</si>
  <si>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</si>
  <si>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</si>
  <si>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</si>
  <si>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</si>
  <si>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</si>
  <si>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</si>
  <si>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</si>
  <si>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</si>
  <si>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</si>
  <si>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</si>
  <si>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</si>
  <si>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</si>
  <si>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</si>
  <si>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</si>
  <si>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</si>
  <si>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</si>
  <si>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</si>
  <si>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</si>
  <si>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</si>
  <si>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</si>
  <si>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</si>
  <si>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</si>
  <si>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</si>
  <si>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</si>
  <si>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</si>
  <si>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</si>
  <si>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</si>
  <si>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</si>
  <si>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</si>
  <si>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</si>
  <si>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</si>
  <si>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</si>
  <si>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</si>
  <si>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</si>
  <si>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</si>
  <si>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</si>
  <si>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</si>
  <si>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</si>
  <si>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</si>
  <si>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</si>
  <si>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</si>
  <si>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</si>
  <si>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</si>
  <si>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</si>
  <si>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</si>
  <si>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</si>
  <si>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</si>
  <si>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</si>
  <si>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</si>
  <si>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</si>
  <si>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</si>
  <si>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</si>
  <si>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</si>
  <si>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</si>
  <si>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</si>
  <si>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</si>
  <si>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</si>
  <si>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</si>
  <si>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</si>
  <si>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</si>
  <si>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</si>
  <si>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</si>
  <si>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</si>
  <si>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</si>
  <si>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</si>
  <si>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</si>
  <si>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</si>
  <si>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</si>
  <si>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</si>
  <si>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</si>
  <si>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</si>
  <si>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</si>
  <si>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</si>
  <si>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</si>
  <si>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</si>
  <si>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</si>
  <si>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</si>
  <si>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</si>
  <si>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</si>
  <si>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</si>
  <si>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</si>
  <si>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</si>
  <si>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</si>
  <si>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</si>
  <si>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</si>
  <si>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</si>
  <si>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</si>
  <si>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</si>
  <si>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</si>
  <si>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</si>
  <si>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</si>
  <si>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</si>
  <si>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</si>
  <si>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</si>
  <si>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</si>
  <si>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</si>
  <si>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</si>
  <si>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</si>
  <si>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</si>
  <si>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</si>
  <si>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</si>
  <si>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</si>
  <si>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</si>
  <si>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</si>
  <si>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</si>
  <si>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</si>
  <si>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</si>
  <si>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</si>
  <si>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</si>
  <si>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</si>
  <si>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</si>
  <si>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</si>
  <si>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</si>
  <si>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</si>
  <si>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</si>
  <si>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</si>
  <si>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</si>
  <si>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</si>
  <si>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</si>
  <si>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</si>
  <si>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</si>
  <si>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</si>
  <si>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</si>
  <si>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</si>
  <si>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</si>
  <si>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</si>
  <si>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</si>
  <si>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</si>
  <si>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</si>
  <si>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</si>
  <si>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</si>
  <si>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</si>
  <si>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</si>
  <si>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</si>
  <si>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</si>
  <si>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</si>
  <si>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</si>
  <si>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</si>
  <si>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</si>
  <si>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</si>
  <si>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</si>
  <si>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</si>
  <si>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</si>
  <si>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</si>
  <si>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</si>
  <si>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</si>
  <si>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</si>
  <si>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</si>
  <si>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</si>
  <si>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</si>
  <si>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</si>
  <si>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</si>
  <si>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</si>
  <si>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</si>
  <si>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</si>
  <si>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</si>
  <si>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</si>
  <si>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</si>
  <si>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</si>
  <si>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</si>
  <si>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</si>
  <si>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</si>
  <si>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</si>
  <si>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</si>
  <si>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</si>
  <si>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</si>
  <si>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</si>
  <si>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</si>
  <si>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</si>
  <si>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</si>
  <si>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</si>
  <si>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</si>
  <si>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</si>
  <si>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</si>
  <si>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</si>
  <si>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</si>
  <si>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</si>
  <si>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</si>
  <si>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</si>
  <si>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</si>
  <si>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</si>
  <si>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</si>
  <si>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</si>
  <si>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</si>
  <si>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</si>
  <si>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</si>
  <si>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</si>
  <si>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</si>
  <si>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</si>
  <si>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</si>
  <si>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</si>
  <si>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</si>
  <si>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</si>
  <si>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</si>
  <si>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</si>
  <si>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</si>
  <si>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</si>
  <si>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</si>
  <si>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</si>
  <si>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</si>
  <si>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</si>
  <si>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</si>
  <si>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</si>
  <si>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</si>
  <si>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</si>
  <si>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</si>
  <si>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</si>
  <si>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</si>
  <si>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</si>
  <si>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</si>
  <si>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</si>
  <si>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</si>
  <si>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</si>
  <si>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</si>
  <si>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</si>
  <si>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</si>
  <si>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</si>
  <si>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</si>
  <si>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</si>
  <si>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</si>
  <si>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</si>
  <si>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</si>
  <si>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</si>
  <si>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</si>
  <si>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</si>
  <si>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</si>
  <si>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</si>
  <si>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</si>
  <si>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</si>
  <si>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</si>
  <si>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</si>
  <si>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</si>
  <si>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</si>
  <si>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</si>
  <si>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</si>
  <si>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</si>
  <si>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</si>
  <si>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</si>
  <si>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</si>
  <si>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</si>
  <si>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</si>
  <si>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</si>
  <si>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</si>
  <si>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</si>
  <si>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</si>
  <si>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</si>
  <si>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</si>
  <si>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</si>
  <si>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</si>
  <si>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</si>
  <si>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</si>
  <si>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</si>
  <si>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</si>
  <si>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</si>
  <si>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</si>
  <si>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</si>
  <si>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</si>
  <si>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</si>
  <si>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</si>
  <si>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</si>
  <si>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</si>
  <si>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</si>
  <si>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</si>
  <si>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</si>
  <si>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</si>
  <si>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</si>
  <si>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</si>
  <si>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</si>
  <si>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</si>
  <si>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</si>
  <si>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</si>
  <si>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</si>
  <si>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</si>
  <si>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</si>
  <si>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</si>
  <si>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</si>
  <si>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</si>
  <si>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</si>
  <si>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</si>
  <si>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</si>
  <si>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</si>
  <si>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</si>
  <si>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</si>
  <si>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</si>
  <si>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</si>
  <si>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</si>
  <si>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</si>
  <si>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</si>
  <si>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</si>
  <si>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</si>
  <si>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</si>
  <si>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</si>
  <si>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</si>
  <si>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</si>
  <si>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</si>
  <si>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</si>
  <si>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</si>
  <si>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</si>
  <si>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</si>
  <si>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</si>
  <si>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</si>
  <si>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</si>
  <si>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</si>
  <si>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</si>
  <si>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</si>
  <si>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</si>
  <si>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</si>
  <si>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</si>
  <si>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</si>
  <si>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</si>
  <si>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</si>
  <si>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</si>
  <si>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</si>
  <si>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</si>
  <si>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</si>
  <si>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</si>
  <si>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</si>
  <si>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</si>
  <si>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</si>
  <si>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</si>
  <si>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</si>
  <si>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</si>
  <si>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</si>
  <si>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</si>
  <si>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</si>
  <si>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</si>
  <si>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</si>
  <si>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</si>
  <si>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</si>
  <si>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</si>
  <si>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</si>
  <si>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</si>
  <si>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</si>
  <si>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</si>
  <si>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</si>
  <si>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</si>
  <si>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</si>
  <si>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</si>
  <si>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</si>
  <si>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</si>
  <si>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</si>
  <si>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</si>
  <si>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</si>
  <si>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</si>
  <si>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</si>
  <si>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</si>
  <si>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</si>
  <si>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</si>
  <si>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</si>
  <si>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</si>
  <si>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</si>
  <si>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</si>
  <si>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</si>
  <si>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</si>
  <si>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</si>
  <si>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</si>
  <si>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</si>
  <si>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</si>
  <si>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</si>
  <si>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</si>
  <si>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</si>
  <si>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</si>
  <si>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</si>
  <si>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</si>
  <si>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</si>
  <si>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</si>
  <si>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</si>
  <si>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</si>
  <si>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</si>
  <si>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</si>
  <si>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</si>
  <si>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</si>
  <si>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</si>
  <si>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</si>
  <si>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</si>
  <si>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</si>
  <si>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</si>
  <si>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</si>
  <si>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</si>
  <si>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</si>
  <si>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</si>
  <si>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</si>
  <si>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</si>
  <si>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</si>
  <si>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</si>
  <si>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</si>
  <si>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</si>
  <si>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</si>
  <si>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</si>
  <si>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</si>
  <si>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</si>
  <si>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</si>
  <si>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</si>
  <si>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</si>
  <si>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</si>
  <si>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</si>
  <si>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</si>
  <si>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</si>
  <si>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</si>
  <si>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</si>
  <si>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</si>
  <si>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</si>
  <si>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</si>
  <si>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</si>
  <si>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</si>
  <si>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</si>
  <si>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</si>
  <si>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</si>
  <si>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</si>
  <si>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</si>
  <si>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</si>
  <si>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</si>
  <si>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</si>
  <si>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</si>
  <si>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</si>
  <si>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</si>
  <si>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</si>
  <si>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</si>
  <si>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</si>
  <si>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</si>
  <si>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</si>
  <si>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</si>
  <si>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</si>
  <si>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</si>
  <si>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</si>
  <si>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</si>
  <si>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</si>
  <si>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</si>
  <si>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</si>
  <si>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</si>
  <si>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</si>
  <si>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</si>
  <si>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</si>
  <si>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</si>
  <si>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</si>
  <si>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</si>
  <si>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</si>
  <si>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</si>
  <si>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</si>
  <si>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</si>
  <si>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</si>
  <si>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</si>
  <si>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</si>
  <si>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</si>
  <si>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</si>
  <si>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</si>
  <si>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</si>
  <si>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</si>
  <si>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</si>
  <si>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</si>
  <si>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</si>
  <si>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</si>
  <si>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</si>
  <si>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</si>
  <si>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</si>
  <si>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</si>
  <si>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</si>
  <si>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</si>
  <si>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</si>
  <si>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</si>
  <si>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</si>
  <si>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</si>
  <si>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</si>
  <si>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</si>
  <si>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</si>
  <si>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</si>
  <si>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</si>
  <si>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</si>
  <si>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</si>
  <si>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</si>
  <si>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</si>
  <si>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</si>
  <si>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</si>
  <si>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</si>
  <si>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</si>
  <si>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</si>
  <si>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</si>
  <si>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</si>
  <si>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</si>
  <si>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</si>
  <si>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</si>
  <si>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</si>
  <si>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</si>
  <si>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</si>
  <si>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</si>
  <si>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</si>
  <si>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</si>
  <si>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</si>
  <si>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</si>
  <si>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</si>
  <si>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</si>
  <si>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</si>
  <si>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</si>
  <si>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</si>
  <si>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</si>
  <si>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</si>
  <si>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</si>
  <si>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</si>
  <si>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</si>
  <si>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</si>
  <si>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</si>
  <si>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</si>
  <si>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</si>
  <si>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</si>
  <si>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</si>
  <si>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</si>
  <si>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</si>
  <si>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</si>
  <si>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</si>
  <si>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</si>
  <si>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</si>
  <si>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</si>
  <si>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</si>
  <si>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</si>
  <si>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</si>
  <si>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</si>
  <si>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</si>
  <si>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</si>
  <si>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</si>
  <si>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</si>
  <si>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</si>
  <si>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</si>
  <si>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</si>
  <si>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</si>
  <si>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</si>
  <si>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</si>
  <si>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</si>
  <si>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</si>
  <si>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</si>
  <si>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</si>
  <si>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</si>
  <si>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</si>
  <si>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</si>
  <si>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</si>
  <si>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</si>
  <si>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</si>
  <si>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</si>
  <si>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</si>
  <si>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</si>
  <si>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</si>
  <si>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</si>
  <si>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</si>
  <si>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</si>
  <si>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</si>
  <si>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</si>
  <si>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</si>
  <si>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</si>
  <si>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</si>
  <si>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</si>
  <si>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</si>
  <si>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</si>
  <si>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</si>
  <si>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</si>
  <si>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</si>
  <si>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</si>
  <si>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</si>
  <si>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</si>
  <si>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</si>
  <si>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</si>
  <si>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</si>
  <si>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</si>
  <si>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</si>
  <si>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</si>
  <si>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</si>
  <si>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</si>
  <si>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</si>
  <si>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</si>
  <si>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</si>
  <si>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</si>
  <si>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</si>
  <si>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</si>
  <si>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</si>
  <si>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</si>
  <si>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</si>
  <si>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</si>
  <si>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</si>
  <si>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</si>
  <si>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</si>
  <si>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</si>
  <si>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</si>
  <si>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</si>
  <si>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</si>
  <si>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</si>
  <si>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</si>
  <si>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</si>
  <si>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</si>
  <si>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</si>
  <si>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</si>
  <si>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</si>
  <si>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</si>
  <si>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</si>
  <si>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</si>
  <si>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</si>
  <si>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</si>
  <si>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</si>
  <si>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</si>
  <si>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</si>
  <si>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</si>
  <si>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</si>
  <si>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</si>
  <si>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</si>
  <si>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</si>
  <si>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</si>
  <si>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</si>
  <si>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</si>
  <si>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</si>
  <si>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</si>
  <si>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</si>
  <si>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</si>
  <si>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</si>
  <si>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</si>
  <si>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</si>
  <si>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</si>
  <si>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</si>
  <si>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</si>
  <si>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</si>
  <si>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</si>
  <si>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</si>
  <si>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</si>
  <si>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</si>
  <si>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</si>
  <si>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</si>
  <si>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</si>
  <si>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</si>
  <si>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</si>
  <si>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</si>
  <si>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</si>
  <si>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</si>
  <si>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</si>
  <si>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</si>
  <si>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</si>
  <si>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</si>
  <si>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</si>
  <si>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</si>
  <si>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</si>
  <si>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</si>
  <si>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</si>
  <si>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</si>
  <si>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</si>
  <si>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</si>
  <si>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</si>
  <si>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</si>
  <si>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</si>
  <si>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</si>
  <si>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</si>
  <si>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</si>
  <si>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</si>
  <si>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</si>
  <si>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</si>
  <si>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</si>
  <si>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</si>
  <si>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</si>
  <si>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</si>
  <si>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</si>
  <si>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</si>
  <si>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</si>
  <si>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</si>
  <si>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</si>
  <si>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</si>
  <si>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</si>
  <si>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</si>
  <si>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</si>
  <si>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</si>
  <si>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</si>
  <si>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</si>
  <si>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</si>
  <si>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</si>
  <si>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</si>
  <si>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</si>
  <si>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</si>
  <si>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</si>
  <si>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</si>
  <si>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</si>
  <si>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</si>
  <si>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</si>
  <si>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</si>
  <si>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</si>
  <si>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</si>
  <si>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</si>
  <si>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</si>
  <si>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</si>
  <si>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</si>
  <si>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</si>
  <si>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</si>
  <si>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</si>
  <si>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</si>
  <si>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</si>
  <si>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</si>
  <si>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</si>
  <si>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</si>
  <si>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</si>
  <si>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</si>
  <si>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</si>
  <si>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</si>
  <si>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</si>
  <si>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</si>
  <si>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</si>
  <si>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</si>
  <si>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</si>
  <si>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</si>
  <si>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</si>
  <si>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</si>
  <si>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</si>
  <si>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</si>
  <si>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</si>
  <si>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</si>
  <si>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</si>
  <si>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</si>
  <si>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</si>
  <si>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</si>
  <si>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</si>
  <si>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</si>
  <si>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</si>
  <si>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</si>
  <si>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</si>
  <si>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</si>
  <si>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</si>
  <si>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</si>
  <si>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</si>
  <si>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</si>
  <si>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</si>
  <si>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</si>
  <si>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</si>
  <si>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</si>
  <si>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</si>
  <si>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</si>
  <si>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</si>
  <si>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</si>
  <si>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</si>
  <si>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</si>
  <si>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</si>
  <si>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</si>
  <si>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</si>
  <si>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</si>
  <si>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</si>
  <si>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</si>
  <si>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</si>
  <si>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</si>
  <si>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</si>
  <si>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</si>
  <si>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</si>
  <si>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</si>
  <si>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</si>
  <si>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</si>
  <si>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</si>
  <si>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</si>
  <si>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</si>
  <si>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</si>
  <si>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</si>
  <si>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</si>
  <si>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</si>
  <si>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</si>
  <si>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</si>
  <si>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</si>
  <si>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</si>
  <si>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</si>
  <si>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</si>
  <si>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</si>
  <si>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</si>
  <si>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</si>
  <si>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</si>
  <si>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</si>
  <si>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</si>
  <si>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</si>
  <si>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</si>
  <si>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</si>
  <si>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</si>
  <si>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</si>
  <si>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</si>
  <si>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</si>
  <si>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</si>
  <si>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</si>
  <si>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</si>
  <si>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</si>
  <si>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</si>
  <si>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</si>
  <si>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</si>
  <si>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</si>
  <si>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</si>
  <si>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</si>
  <si>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</si>
  <si>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</si>
  <si>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</si>
  <si>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</si>
  <si>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</si>
  <si>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</si>
  <si>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</si>
  <si>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</si>
  <si>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</si>
  <si>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</si>
  <si>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</si>
  <si>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</si>
  <si>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</si>
  <si>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</si>
  <si>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</si>
  <si>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</si>
  <si>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</si>
  <si>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</si>
  <si>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</si>
  <si>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</si>
  <si>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</si>
  <si>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</si>
  <si>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</si>
  <si>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</si>
  <si>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</si>
  <si>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</si>
  <si>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</si>
  <si>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</si>
  <si>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</si>
  <si>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</si>
  <si>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</si>
  <si>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</si>
  <si>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</si>
  <si>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</si>
  <si>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</si>
  <si>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</si>
  <si>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</si>
  <si>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</si>
  <si>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</si>
  <si>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</si>
  <si>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</si>
  <si>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</si>
  <si>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</si>
  <si>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</si>
  <si>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</si>
  <si>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</si>
  <si>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</si>
  <si>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</si>
  <si>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</si>
  <si>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</si>
  <si>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</si>
  <si>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</si>
  <si>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</si>
  <si>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</si>
  <si>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</si>
  <si>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</si>
  <si>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</si>
  <si>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</si>
  <si>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</si>
  <si>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</si>
  <si>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</si>
  <si>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</si>
  <si>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</si>
  <si>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</si>
  <si>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</si>
  <si>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</si>
  <si>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</si>
  <si>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</si>
  <si>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</si>
  <si>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</si>
  <si>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</si>
  <si>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</si>
  <si>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</si>
  <si>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</si>
  <si>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</si>
  <si>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</si>
  <si>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</si>
  <si>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</si>
  <si>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</si>
  <si>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</si>
  <si>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</si>
  <si>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</si>
  <si>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</si>
  <si>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</si>
  <si>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</si>
  <si>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</si>
  <si>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</si>
  <si>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</si>
  <si>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</si>
  <si>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</si>
  <si>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</si>
  <si>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</si>
  <si>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</si>
  <si>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</si>
  <si>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</si>
  <si>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</si>
  <si>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</si>
  <si>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</si>
  <si>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</si>
  <si>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</si>
  <si>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</si>
  <si>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</si>
  <si>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</si>
  <si>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</si>
  <si>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</si>
  <si>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</si>
  <si>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</si>
  <si>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</si>
  <si>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</si>
  <si>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</si>
  <si>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</si>
  <si>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</si>
  <si>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</si>
  <si>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</si>
  <si>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</si>
  <si>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</si>
  <si>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</si>
  <si>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</si>
  <si>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</si>
  <si>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</si>
  <si>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</si>
  <si>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</si>
  <si>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</si>
  <si>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</si>
  <si>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</si>
  <si>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</si>
  <si>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</si>
  <si>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</si>
  <si>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</si>
  <si>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</si>
  <si>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</si>
  <si>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</si>
  <si>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</si>
  <si>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</si>
  <si>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</si>
  <si>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</si>
  <si>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</si>
  <si>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</si>
  <si>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</si>
  <si>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</si>
  <si>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</si>
  <si>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</si>
  <si>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</si>
  <si>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</si>
  <si>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</si>
  <si>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</si>
  <si>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</si>
  <si>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</si>
  <si>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</si>
  <si>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</si>
  <si>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</si>
  <si>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</si>
  <si>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</si>
  <si>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</si>
  <si>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</si>
  <si>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</si>
  <si>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</si>
  <si>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</si>
  <si>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</si>
  <si>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</si>
  <si>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</si>
  <si>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</si>
  <si>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</si>
  <si>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</si>
  <si>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</si>
  <si>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</si>
  <si>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</si>
  <si>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</si>
  <si>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</si>
  <si>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</si>
  <si>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</si>
  <si>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</si>
  <si>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</si>
  <si>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</si>
  <si>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</si>
  <si>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</si>
  <si>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</si>
  <si>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</si>
  <si>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</si>
  <si>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</si>
  <si>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</si>
  <si>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</si>
  <si>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</si>
  <si>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</si>
  <si>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</si>
  <si>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</si>
  <si>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</si>
  <si>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</si>
  <si>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</si>
  <si>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</si>
  <si>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</si>
  <si>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</si>
  <si>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</si>
  <si>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</si>
  <si>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</si>
  <si>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</si>
  <si>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</si>
  <si>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</si>
  <si>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</si>
  <si>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</si>
  <si>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</si>
  <si>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</si>
  <si>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</si>
  <si>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</si>
  <si>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</si>
  <si>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</si>
  <si>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</si>
  <si>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</si>
  <si>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</si>
  <si>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</si>
  <si>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</si>
  <si>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</si>
  <si>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</si>
  <si>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</si>
  <si>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</si>
  <si>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</si>
  <si>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</si>
  <si>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</si>
  <si>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</si>
  <si>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</si>
  <si>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</si>
  <si>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</si>
  <si>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</si>
  <si>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</si>
  <si>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</si>
  <si>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</si>
  <si>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</si>
  <si>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</si>
  <si>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</si>
  <si>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</si>
  <si>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</si>
  <si>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</si>
  <si>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</si>
  <si>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</si>
  <si>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</si>
  <si>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</si>
  <si>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</si>
  <si>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</si>
  <si>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</si>
  <si>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</si>
  <si>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</si>
  <si>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</si>
  <si>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</si>
  <si>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</si>
  <si>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</si>
  <si>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</si>
  <si>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</si>
  <si>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</si>
  <si>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</si>
  <si>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</si>
  <si>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</si>
  <si>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</si>
  <si>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</si>
  <si>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</si>
  <si>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</si>
  <si>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</si>
  <si>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</si>
  <si>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</si>
  <si>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</si>
  <si>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</si>
  <si>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</si>
  <si>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</si>
  <si>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</si>
  <si>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</si>
  <si>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</si>
  <si>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</si>
  <si>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</si>
  <si>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</si>
  <si>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</si>
  <si>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</si>
  <si>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</si>
  <si>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</si>
  <si>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</si>
  <si>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</si>
  <si>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</si>
  <si>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</si>
  <si>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</si>
  <si>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</si>
  <si>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</si>
  <si>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</si>
  <si>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</si>
  <si>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</si>
  <si>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</si>
  <si>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</si>
  <si>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</si>
  <si>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</si>
  <si>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</si>
  <si>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</si>
  <si>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</si>
  <si>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</si>
  <si>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</si>
  <si>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</si>
  <si>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</si>
  <si>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</si>
  <si>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</si>
  <si>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</si>
  <si>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</si>
  <si>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</si>
  <si>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</si>
  <si>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</si>
  <si>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</si>
  <si>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</si>
  <si>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</si>
  <si>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</si>
  <si>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</si>
  <si>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</si>
  <si>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</si>
  <si>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</si>
  <si>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</si>
  <si>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</si>
  <si>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</si>
  <si>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</si>
  <si>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</si>
  <si>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</si>
  <si>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</si>
  <si>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</si>
  <si>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</si>
  <si>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</si>
  <si>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</si>
  <si>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</si>
  <si>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</si>
  <si>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</si>
  <si>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</si>
  <si>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</si>
  <si>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</si>
  <si>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</si>
  <si>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</si>
  <si>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</si>
  <si>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</si>
  <si>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</si>
  <si>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</si>
  <si>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</si>
  <si>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</si>
  <si>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</si>
  <si>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</si>
  <si>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</si>
  <si>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</si>
  <si>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</si>
  <si>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</si>
  <si>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</si>
  <si>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</si>
  <si>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</si>
  <si>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</si>
  <si>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</si>
  <si>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</si>
  <si>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</si>
  <si>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</si>
  <si>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</si>
  <si>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</si>
  <si>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</si>
  <si>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</si>
  <si>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</si>
  <si>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</si>
  <si>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</si>
  <si>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</si>
  <si>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</si>
  <si>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</si>
  <si>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</si>
  <si>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</si>
  <si>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</si>
  <si>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</si>
  <si>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</si>
  <si>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</si>
  <si>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</si>
  <si>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</si>
  <si>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</si>
  <si>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</si>
  <si>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</si>
  <si>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</si>
  <si>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</si>
  <si>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</si>
  <si>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</si>
  <si>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</si>
  <si>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</si>
  <si>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</si>
  <si>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</si>
  <si>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</si>
  <si>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</si>
  <si>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</si>
  <si>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</si>
  <si>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</si>
  <si>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</si>
  <si>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</si>
  <si>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</si>
  <si>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</si>
  <si>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</si>
  <si>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</si>
  <si>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</si>
  <si>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</si>
  <si>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</si>
  <si>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</si>
  <si>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</si>
  <si>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</si>
  <si>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</si>
  <si>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</si>
  <si>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</si>
  <si>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</si>
  <si>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</si>
  <si>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</si>
  <si>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</si>
  <si>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</si>
  <si>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</si>
  <si>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</si>
  <si>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</si>
  <si>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</si>
  <si>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</si>
  <si>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</si>
  <si>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</si>
  <si>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</si>
  <si>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</si>
  <si>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</si>
  <si>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</si>
  <si>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</si>
  <si>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</si>
  <si>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</si>
  <si>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</si>
  <si>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</si>
  <si>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</si>
  <si>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</si>
  <si>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</si>
  <si>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</si>
  <si>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</si>
  <si>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</si>
  <si>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</si>
  <si>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</si>
  <si>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</si>
  <si>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</si>
  <si>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</si>
  <si>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</si>
  <si>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</si>
  <si>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</si>
  <si>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</si>
  <si>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</si>
  <si>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</si>
  <si>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</si>
  <si>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</si>
  <si>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</si>
  <si>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</si>
  <si>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</si>
  <si>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</si>
  <si>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</si>
  <si>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</si>
  <si>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</si>
  <si>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</si>
  <si>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</si>
  <si>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</si>
  <si>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</si>
  <si>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</si>
  <si>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</si>
  <si>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</si>
  <si>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</si>
  <si>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</si>
  <si>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</si>
  <si>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</si>
  <si>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</si>
  <si>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</si>
  <si>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</si>
  <si>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</si>
  <si>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</si>
  <si>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</si>
  <si>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</si>
  <si>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</si>
  <si>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</si>
  <si>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</si>
  <si>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</si>
  <si>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</si>
  <si>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</si>
  <si>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</si>
  <si>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</si>
  <si>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</si>
  <si>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</si>
  <si>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</si>
  <si>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</si>
  <si>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</si>
  <si>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</si>
  <si>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</si>
  <si>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</si>
  <si>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</si>
  <si>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</si>
  <si>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</si>
  <si>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</si>
  <si>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</si>
  <si>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</si>
  <si>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</si>
  <si>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</si>
  <si>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</si>
  <si>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</si>
  <si>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</si>
  <si>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</si>
  <si>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</si>
  <si>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</si>
  <si>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</si>
  <si>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</si>
  <si>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</si>
  <si>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</si>
  <si>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</si>
  <si>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</si>
  <si>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</si>
  <si>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</si>
  <si>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</si>
  <si>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</si>
  <si>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</si>
  <si>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</si>
  <si>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</si>
  <si>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</si>
  <si>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</si>
  <si>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</si>
  <si>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</si>
  <si>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</si>
  <si>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</si>
  <si>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</si>
  <si>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</si>
  <si>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</si>
  <si>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</si>
  <si>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</si>
  <si>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</si>
  <si>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</si>
  <si>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</si>
  <si>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</si>
  <si>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</si>
  <si>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</si>
  <si>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</si>
  <si>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</si>
  <si>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</si>
  <si>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</si>
  <si>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</si>
  <si>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</si>
  <si>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</si>
  <si>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</si>
  <si>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</si>
  <si>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</si>
  <si>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</si>
  <si>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</si>
  <si>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</si>
  <si>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</si>
  <si>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</si>
  <si>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</si>
  <si>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</si>
  <si>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</si>
  <si>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</si>
  <si>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</si>
  <si>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</si>
  <si>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</si>
  <si>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</si>
  <si>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</si>
  <si>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</si>
  <si>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</si>
  <si>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</si>
  <si>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</si>
  <si>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</si>
  <si>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</si>
  <si>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</si>
  <si>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</si>
  <si>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</si>
  <si>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</si>
  <si>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</si>
  <si>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</si>
  <si>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</si>
  <si>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</si>
  <si>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</si>
  <si>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</si>
  <si>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</si>
  <si>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</si>
  <si>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</si>
  <si>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</si>
  <si>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</si>
  <si>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</si>
  <si>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</si>
  <si>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</si>
  <si>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</si>
  <si>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</si>
  <si>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</si>
  <si>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</si>
  <si>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</si>
  <si>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</si>
  <si>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</si>
  <si>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</si>
  <si>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</si>
  <si>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</si>
  <si>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</si>
  <si>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</si>
  <si>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</si>
  <si>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</si>
  <si>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</si>
  <si>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</si>
  <si>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</si>
  <si>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</si>
  <si>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</si>
  <si>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</si>
  <si>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</si>
  <si>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</si>
  <si>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</si>
  <si>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</si>
  <si>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</si>
  <si>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</si>
  <si>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</si>
  <si>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</si>
  <si>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</si>
  <si>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</si>
  <si>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</si>
  <si>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</si>
  <si>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</si>
  <si>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</si>
  <si>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</si>
  <si>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</si>
  <si>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</si>
  <si>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</si>
  <si>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</si>
  <si>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</si>
  <si>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</si>
  <si>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</si>
  <si>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</si>
  <si>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</si>
  <si>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</si>
  <si>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</si>
  <si>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</si>
  <si>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</si>
  <si>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</si>
  <si>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</si>
  <si>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</si>
  <si>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</si>
  <si>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</si>
  <si>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</si>
  <si>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</si>
  <si>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</si>
  <si>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</si>
  <si>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</si>
  <si>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</si>
  <si>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</si>
  <si>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</si>
  <si>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</si>
  <si>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</si>
  <si>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</si>
  <si>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</si>
  <si>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</si>
  <si>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</si>
  <si>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</si>
  <si>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</si>
  <si>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</si>
  <si>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</si>
  <si>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</si>
  <si>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</si>
  <si>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</si>
  <si>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</si>
  <si>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</si>
  <si>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</si>
  <si>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</si>
  <si>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</si>
  <si>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</si>
  <si>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</si>
  <si>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</si>
  <si>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</si>
  <si>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</si>
  <si>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</si>
  <si>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</si>
  <si>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</si>
  <si>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</si>
  <si>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</si>
  <si>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</si>
  <si>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</si>
  <si>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</si>
  <si>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</si>
  <si>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</si>
  <si>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</si>
  <si>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</si>
  <si>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</si>
  <si>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</si>
  <si>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</si>
  <si>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</si>
  <si>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</si>
  <si>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</si>
  <si>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</si>
  <si>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</si>
  <si>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</si>
  <si>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</si>
  <si>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</si>
  <si>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</si>
  <si>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</si>
  <si>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</si>
  <si>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</si>
  <si>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</si>
  <si>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</si>
  <si>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</si>
  <si>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</si>
  <si>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</si>
  <si>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</si>
  <si>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</si>
  <si>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</si>
  <si>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</si>
  <si>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</si>
  <si>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</si>
  <si>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</si>
  <si>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</si>
  <si>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</si>
  <si>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</si>
  <si>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</si>
  <si>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</si>
  <si>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</si>
  <si>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</si>
  <si>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</si>
  <si>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</si>
  <si>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</si>
  <si>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</si>
  <si>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</si>
  <si>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</si>
  <si>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</si>
  <si>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</si>
  <si>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</si>
  <si>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</si>
  <si>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</si>
  <si>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</si>
  <si>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</si>
  <si>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</si>
  <si>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</si>
  <si>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</si>
  <si>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</si>
  <si>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</si>
  <si>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</si>
  <si>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</si>
  <si>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</si>
  <si>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</si>
  <si>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</si>
  <si>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</si>
  <si>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</si>
  <si>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</si>
  <si>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</si>
  <si>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</si>
  <si>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</si>
  <si>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</si>
  <si>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</si>
  <si>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</si>
  <si>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</si>
  <si>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</si>
  <si>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</si>
  <si>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</si>
  <si>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</si>
  <si>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</si>
  <si>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</si>
  <si>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</si>
  <si>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</si>
  <si>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</si>
  <si>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</si>
  <si>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</si>
  <si>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</si>
  <si>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</si>
  <si>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</si>
  <si>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</si>
  <si>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</si>
  <si>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</si>
  <si>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</si>
  <si>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</si>
  <si>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</si>
  <si>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</si>
  <si>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</si>
  <si>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</si>
  <si>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</si>
  <si>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</si>
  <si>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</si>
  <si>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</si>
  <si>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</si>
  <si>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</si>
  <si>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</si>
  <si>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</si>
  <si>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</si>
  <si>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</si>
  <si>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</si>
  <si>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</si>
  <si>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</si>
  <si>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</si>
  <si>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</si>
  <si>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</si>
  <si>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</si>
  <si>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</si>
  <si>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</si>
  <si>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</si>
  <si>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</si>
  <si>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</si>
  <si>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</si>
  <si>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</si>
  <si>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</si>
  <si>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</si>
  <si>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</si>
  <si>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</si>
  <si>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</si>
  <si>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</si>
  <si>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</si>
  <si>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</si>
  <si>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</si>
  <si>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</si>
  <si>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</si>
  <si>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</si>
  <si>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</si>
  <si>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</si>
  <si>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</si>
  <si>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</si>
  <si>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</si>
  <si>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</si>
  <si>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</si>
  <si>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</si>
  <si>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</si>
  <si>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</si>
  <si>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</si>
  <si>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</si>
  <si>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</si>
  <si>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</si>
  <si>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</si>
  <si>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</si>
  <si>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</si>
  <si>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</si>
  <si>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</si>
  <si>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</si>
  <si>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</si>
  <si>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</si>
  <si>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</si>
  <si>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</si>
  <si>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</si>
  <si>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</si>
  <si>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</si>
  <si>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</si>
  <si>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</si>
  <si>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</si>
  <si>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</si>
  <si>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</si>
  <si>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</si>
  <si>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</si>
  <si>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</si>
  <si>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</si>
  <si>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</si>
  <si>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</si>
  <si>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</si>
  <si>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</si>
  <si>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</si>
  <si>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</si>
  <si>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</si>
  <si>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</si>
  <si>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</si>
  <si>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</si>
  <si>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</si>
  <si>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</si>
  <si>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</si>
  <si>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</si>
  <si>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</si>
  <si>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</si>
  <si>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</si>
  <si>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</si>
  <si>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</si>
  <si>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</si>
  <si>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</si>
  <si>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</si>
  <si>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</si>
  <si>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</si>
  <si>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</si>
  <si>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</si>
  <si>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</si>
  <si>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</si>
  <si>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</si>
  <si>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</si>
  <si>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</si>
  <si>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</si>
  <si>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</si>
  <si>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</si>
  <si>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</si>
  <si>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</si>
  <si>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</si>
  <si>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</si>
  <si>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</si>
  <si>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</si>
  <si>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</si>
  <si>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</si>
  <si>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</si>
  <si>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</si>
  <si>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</si>
  <si>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</si>
  <si>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</si>
  <si>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</si>
  <si>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</si>
  <si>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</si>
  <si>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</si>
  <si>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</si>
  <si>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</si>
  <si>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</si>
  <si>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</si>
  <si>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</si>
  <si>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</si>
  <si>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</si>
  <si>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</si>
  <si>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</si>
  <si>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</si>
  <si>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</si>
  <si>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</si>
  <si>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</si>
  <si>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</si>
  <si>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</si>
  <si>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</si>
  <si>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</si>
  <si>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</si>
  <si>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</si>
  <si>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</si>
  <si>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</si>
  <si>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</si>
  <si>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</si>
  <si>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</si>
  <si>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</si>
  <si>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</si>
  <si>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</si>
  <si>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</si>
  <si>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</si>
  <si>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</si>
  <si>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</si>
  <si>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</si>
  <si>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</si>
  <si>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</si>
  <si>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</si>
  <si>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</si>
  <si>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</si>
  <si>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</si>
  <si>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</si>
  <si>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</si>
  <si>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</si>
  <si>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</si>
  <si>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</si>
  <si>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</si>
  <si>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</si>
  <si>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</si>
  <si>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</si>
  <si>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</si>
  <si>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</si>
  <si>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</si>
  <si>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</si>
  <si>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</si>
  <si>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</si>
  <si>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</si>
  <si>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</si>
  <si>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</si>
  <si>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</si>
  <si>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</si>
  <si>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</si>
  <si>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</si>
  <si>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</si>
  <si>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</si>
  <si>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</si>
  <si>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</si>
  <si>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</si>
  <si>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</si>
  <si>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</si>
  <si>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</si>
  <si>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</si>
  <si>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</si>
  <si>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</si>
  <si>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</si>
  <si>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</si>
  <si>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</si>
  <si>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</si>
  <si>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</si>
  <si>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</si>
  <si>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</si>
  <si>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</si>
  <si>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</si>
  <si>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</si>
  <si>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</si>
  <si>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</si>
  <si>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</si>
  <si>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</si>
  <si>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</si>
  <si>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</si>
  <si>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</si>
  <si>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</si>
  <si>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</si>
  <si>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</si>
  <si>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</si>
  <si>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</si>
  <si>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</si>
  <si>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</si>
  <si>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</si>
  <si>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</si>
  <si>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</si>
  <si>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</si>
  <si>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</si>
  <si>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</si>
  <si>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</si>
  <si>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</si>
  <si>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</si>
  <si>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</si>
  <si>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</si>
  <si>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</si>
  <si>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</si>
  <si>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</si>
  <si>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</si>
  <si>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</si>
  <si>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</si>
  <si>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</si>
  <si>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</si>
  <si>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</si>
  <si>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</si>
  <si>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</si>
  <si>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</si>
  <si>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</si>
  <si>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</si>
  <si>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</si>
  <si>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</si>
  <si>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</si>
  <si>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</si>
  <si>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</si>
  <si>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</si>
  <si>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</si>
  <si>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</si>
  <si>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</si>
  <si>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</si>
  <si>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</si>
  <si>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</si>
  <si>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</si>
  <si>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</si>
  <si>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</si>
  <si>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</si>
  <si>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</si>
  <si>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</si>
  <si>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</si>
  <si>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</si>
  <si>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</si>
  <si>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</si>
  <si>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</si>
  <si>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</si>
  <si>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</si>
  <si>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</si>
  <si>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</si>
  <si>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</si>
  <si>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</si>
  <si>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</si>
  <si>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</si>
  <si>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</si>
  <si>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</si>
  <si>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</si>
  <si>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</si>
  <si>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</si>
  <si>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</si>
  <si>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</si>
  <si>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</si>
  <si>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</si>
  <si>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</si>
  <si>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</si>
  <si>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</si>
  <si>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</si>
  <si>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</si>
  <si>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</si>
  <si>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</si>
  <si>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</si>
  <si>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</si>
  <si>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</si>
  <si>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</si>
  <si>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</si>
  <si>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</si>
  <si>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</si>
  <si>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</si>
  <si>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</si>
  <si>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</si>
  <si>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</si>
  <si>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</si>
  <si>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</si>
  <si>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</si>
  <si>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</si>
  <si>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</si>
  <si>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</si>
  <si>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</si>
  <si>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</si>
  <si>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</si>
  <si>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</si>
  <si>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</si>
  <si>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</si>
  <si>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</si>
  <si>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</si>
  <si>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</si>
  <si>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</si>
  <si>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</si>
  <si>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</si>
  <si>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</si>
  <si>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</si>
  <si>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</si>
  <si>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</si>
  <si>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</si>
  <si>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</si>
  <si>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</si>
  <si>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</si>
  <si>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</si>
  <si>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</si>
  <si>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</si>
  <si>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</si>
  <si>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</si>
  <si>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</si>
  <si>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</si>
  <si>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</si>
  <si>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</si>
  <si>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</si>
  <si>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</si>
  <si>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</si>
  <si>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</si>
  <si>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</si>
  <si>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</si>
  <si>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</si>
  <si>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</si>
  <si>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</si>
  <si>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</si>
  <si>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</si>
  <si>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</si>
  <si>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</si>
  <si>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</si>
  <si>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</si>
  <si>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</si>
  <si>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</si>
  <si>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</si>
  <si>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</si>
  <si>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</si>
  <si>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</si>
  <si>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</si>
  <si>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</si>
  <si>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</si>
  <si>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</si>
  <si>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</si>
  <si>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</si>
  <si>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</si>
  <si>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</si>
  <si>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</si>
  <si>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</si>
  <si>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</si>
  <si>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</si>
  <si>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</si>
  <si>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</si>
  <si>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</si>
  <si>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</si>
  <si>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</si>
  <si>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</si>
  <si>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</si>
  <si>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</si>
  <si>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</si>
  <si>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</si>
  <si>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</si>
  <si>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</si>
  <si>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</si>
  <si>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</si>
  <si>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</si>
  <si>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</si>
  <si>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</si>
  <si>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</si>
  <si>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</si>
  <si>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</si>
  <si>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</si>
  <si>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</si>
  <si>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</si>
  <si>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</si>
  <si>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</si>
  <si>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</si>
  <si>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</si>
  <si>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</si>
  <si>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</si>
  <si>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</si>
  <si>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</si>
  <si>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</si>
  <si>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</si>
  <si>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</si>
  <si>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</si>
  <si>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</si>
  <si>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</si>
  <si>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</si>
  <si>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</si>
  <si>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</si>
  <si>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</si>
  <si>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</si>
  <si>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</si>
  <si>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</si>
  <si>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</si>
  <si>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</si>
  <si>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</si>
  <si>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</si>
  <si>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</si>
  <si>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</si>
  <si>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</si>
  <si>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</si>
  <si>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</si>
  <si>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</si>
  <si>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</si>
  <si>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</si>
  <si>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</si>
  <si>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</si>
  <si>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</si>
  <si>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</si>
  <si>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</si>
  <si>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</si>
  <si>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</si>
  <si>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</si>
  <si>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</si>
  <si>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</si>
  <si>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</si>
  <si>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</si>
  <si>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</si>
  <si>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</si>
  <si>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</si>
  <si>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</si>
  <si>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</si>
  <si>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</si>
  <si>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</si>
  <si>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</si>
  <si>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</si>
  <si>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</si>
  <si>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</si>
  <si>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</si>
  <si>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</si>
  <si>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</si>
  <si>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</si>
  <si>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</si>
  <si>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</si>
  <si>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</si>
  <si>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</si>
  <si>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</si>
  <si>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</si>
  <si>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</si>
  <si>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</si>
  <si>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</si>
  <si>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</si>
  <si>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</si>
  <si>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</si>
  <si>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</si>
  <si>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</si>
  <si>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</si>
  <si>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</si>
  <si>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</si>
  <si>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</si>
  <si>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</si>
  <si>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</si>
  <si>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</si>
  <si>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</si>
  <si>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</si>
  <si>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</si>
  <si>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</si>
  <si>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</si>
  <si>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</si>
  <si>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</si>
  <si>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</si>
  <si>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</si>
  <si>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</si>
  <si>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</si>
  <si>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</si>
  <si>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</si>
  <si>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</si>
  <si>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</si>
  <si>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</si>
  <si>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</si>
  <si>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</si>
  <si>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</si>
  <si>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</si>
  <si>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</si>
  <si>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</si>
  <si>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</si>
  <si>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</si>
  <si>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</si>
  <si>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</si>
  <si>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</si>
  <si>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</si>
  <si>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</si>
  <si>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</si>
  <si>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</si>
  <si>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</si>
  <si>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</si>
  <si>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</si>
  <si>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</si>
  <si>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</si>
  <si>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</si>
  <si>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</si>
  <si>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</si>
  <si>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</si>
  <si>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</si>
  <si>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</si>
  <si>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</si>
  <si>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</si>
  <si>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</si>
  <si>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</si>
  <si>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</si>
  <si>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</si>
  <si>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</si>
  <si>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</si>
  <si>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</si>
  <si>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</si>
  <si>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</si>
  <si>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</si>
  <si>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</si>
  <si>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</si>
  <si>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</si>
  <si>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</si>
  <si>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</si>
  <si>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</si>
  <si>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</si>
  <si>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</si>
  <si>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</si>
  <si>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</si>
  <si>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</si>
  <si>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</si>
  <si>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</si>
  <si>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</si>
  <si>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</si>
  <si>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</si>
  <si>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</si>
  <si>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</si>
  <si>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</si>
  <si>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</si>
  <si>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</si>
  <si>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</si>
  <si>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</si>
  <si>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</si>
  <si>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</si>
  <si>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</si>
  <si>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</si>
  <si>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</si>
  <si>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</si>
  <si>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</si>
  <si>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</si>
  <si>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</si>
  <si>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</si>
  <si>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</si>
  <si>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</si>
  <si>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</si>
  <si>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</si>
  <si>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</si>
  <si>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</si>
  <si>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</si>
  <si>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</si>
  <si>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</si>
  <si>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</si>
  <si>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</si>
  <si>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</si>
  <si>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</si>
  <si>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</si>
  <si>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</si>
  <si>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</si>
  <si>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</si>
  <si>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</si>
  <si>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</si>
  <si>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</si>
  <si>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</si>
  <si>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</si>
  <si>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</si>
  <si>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</si>
  <si>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</si>
  <si>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</si>
  <si>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</si>
  <si>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</si>
  <si>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</si>
  <si>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</si>
  <si>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</si>
  <si>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</si>
  <si>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</si>
  <si>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</si>
  <si>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</si>
  <si>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</si>
  <si>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</si>
  <si>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</si>
  <si>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</si>
  <si>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</si>
  <si>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</si>
  <si>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</si>
  <si>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</si>
  <si>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</si>
  <si>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</si>
  <si>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</si>
  <si>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</si>
  <si>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</si>
  <si>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</si>
  <si>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</si>
  <si>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</si>
  <si>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</si>
  <si>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</si>
  <si>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</si>
  <si>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</si>
  <si>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</si>
  <si>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</si>
  <si>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</si>
  <si>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</si>
  <si>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</si>
  <si>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</si>
  <si>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</si>
  <si>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</si>
  <si>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</si>
  <si>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</si>
  <si>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</si>
  <si>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</si>
  <si>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</si>
  <si>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</si>
  <si>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</si>
  <si>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</si>
  <si>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</si>
  <si>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</si>
  <si>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</si>
  <si>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</si>
  <si>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</si>
  <si>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</si>
  <si>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</si>
  <si>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</si>
  <si>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</si>
  <si>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</si>
  <si>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</si>
  <si>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</si>
  <si>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</si>
  <si>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</si>
  <si>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</si>
  <si>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</si>
  <si>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</si>
  <si>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</si>
  <si>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</si>
  <si>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</si>
  <si>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</si>
  <si>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</si>
  <si>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</si>
  <si>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</si>
  <si>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</si>
  <si>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</si>
  <si>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</si>
  <si>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</si>
  <si>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</si>
  <si>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</si>
  <si>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</si>
  <si>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</si>
  <si>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</si>
  <si>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</si>
  <si>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</si>
  <si>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</si>
  <si>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</si>
  <si>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</si>
  <si>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</si>
  <si>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</si>
  <si>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</si>
  <si>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</si>
  <si>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</si>
  <si>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</si>
  <si>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</si>
  <si>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</si>
  <si>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</si>
  <si>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</si>
  <si>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</si>
  <si>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</si>
  <si>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</si>
  <si>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</si>
  <si>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</si>
  <si>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</si>
  <si>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</si>
  <si>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</si>
  <si>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</si>
  <si>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</si>
  <si>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</si>
  <si>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</si>
  <si>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</si>
  <si>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</si>
  <si>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</si>
  <si>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</si>
  <si>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</si>
  <si>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</si>
  <si>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</si>
  <si>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</si>
  <si>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</si>
  <si>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</si>
  <si>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</si>
  <si>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</si>
  <si>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</si>
  <si>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</si>
  <si>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</si>
  <si>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</si>
  <si>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</si>
  <si>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</si>
  <si>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</si>
  <si>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</si>
  <si>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</si>
  <si>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</si>
  <si>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</si>
  <si>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</si>
  <si>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</si>
  <si>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</si>
  <si>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</si>
  <si>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</si>
  <si>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</si>
  <si>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</si>
  <si>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</si>
  <si>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</si>
  <si>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</si>
  <si>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</si>
  <si>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</si>
  <si>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</si>
  <si>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</si>
  <si>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</si>
  <si>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</si>
  <si>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</si>
  <si>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</si>
  <si>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</si>
  <si>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</si>
  <si>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</si>
  <si>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</si>
  <si>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</si>
  <si>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</si>
  <si>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</si>
  <si>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</si>
  <si>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</si>
  <si>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</si>
  <si>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</si>
  <si>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</si>
  <si>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</si>
  <si>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</si>
  <si>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</si>
  <si>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</si>
  <si>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</si>
  <si>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</si>
  <si>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</si>
  <si>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</si>
  <si>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</si>
  <si>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</si>
  <si>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</si>
  <si>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</si>
  <si>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</si>
  <si>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</si>
  <si>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</si>
  <si>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</si>
  <si>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</si>
  <si>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</si>
  <si>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</si>
  <si>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</si>
  <si>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</si>
  <si>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</si>
  <si>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</si>
  <si>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</si>
  <si>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</si>
  <si>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</si>
  <si>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</si>
  <si>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</si>
  <si>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</si>
  <si>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</si>
  <si>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</si>
  <si>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</si>
  <si>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</si>
  <si>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</si>
  <si>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</si>
  <si>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</si>
  <si>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</si>
  <si>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</si>
  <si>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</si>
  <si>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</si>
  <si>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</si>
  <si>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</si>
  <si>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</si>
  <si>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</si>
  <si>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</si>
  <si>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</si>
  <si>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</si>
  <si>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</si>
  <si>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</si>
  <si>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</si>
  <si>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</si>
  <si>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</si>
  <si>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</si>
  <si>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</si>
  <si>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</si>
  <si>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</si>
  <si>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</si>
  <si>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</si>
  <si>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</si>
  <si>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</si>
  <si>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</si>
  <si>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</si>
  <si>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</si>
  <si>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</si>
  <si>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</si>
  <si>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</si>
  <si>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</si>
  <si>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</si>
  <si>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</si>
  <si>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</si>
  <si>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</si>
  <si>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</si>
  <si>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</si>
  <si>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</si>
  <si>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</si>
  <si>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</si>
  <si>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</si>
  <si>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</si>
  <si>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</si>
  <si>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</si>
  <si>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</si>
  <si>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</si>
  <si>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</si>
  <si>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</si>
  <si>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</si>
  <si>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</si>
  <si>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</si>
  <si>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</si>
  <si>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</si>
  <si>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</si>
  <si>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</si>
  <si>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</si>
  <si>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</si>
  <si>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</si>
  <si>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</si>
  <si>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</si>
  <si>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</si>
  <si>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</si>
  <si>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</si>
  <si>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</si>
  <si>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</si>
  <si>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</si>
  <si>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</si>
  <si>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</si>
  <si>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</si>
  <si>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</si>
  <si>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</si>
  <si>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</si>
  <si>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</si>
  <si>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</si>
  <si>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</si>
  <si>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</si>
  <si>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</si>
  <si>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</si>
  <si>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</si>
  <si>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</si>
  <si>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</si>
  <si>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</si>
  <si>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</si>
  <si>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</si>
  <si>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</si>
  <si>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</si>
  <si>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</si>
  <si>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</si>
  <si>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</si>
  <si>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</si>
  <si>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</si>
  <si>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</si>
  <si>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</si>
  <si>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</si>
  <si>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</si>
  <si>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</si>
  <si>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</si>
  <si>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</si>
  <si>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</si>
  <si>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</si>
  <si>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</si>
  <si>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</si>
  <si>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</si>
  <si>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</si>
  <si>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</si>
  <si>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</si>
  <si>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</si>
  <si>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</si>
  <si>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</si>
  <si>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</si>
  <si>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</si>
  <si>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</si>
  <si>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</si>
  <si>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</si>
  <si>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</si>
  <si>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</si>
  <si>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</si>
  <si>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</si>
  <si>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</si>
  <si>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</si>
  <si>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</si>
  <si>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</si>
  <si>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</si>
  <si>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</si>
  <si>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</si>
  <si>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</si>
  <si>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</si>
  <si>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</si>
  <si>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</si>
  <si>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</si>
  <si>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</si>
  <si>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</si>
  <si>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</si>
  <si>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</si>
  <si>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</si>
  <si>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</si>
  <si>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</si>
  <si>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</si>
  <si>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</si>
  <si>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</si>
  <si>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</si>
  <si>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</si>
  <si>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</si>
  <si>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</si>
  <si>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</si>
  <si>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</si>
  <si>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</si>
  <si>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</si>
  <si>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</si>
  <si>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</si>
  <si>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</si>
  <si>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</si>
  <si>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</si>
  <si>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</si>
  <si>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</si>
  <si>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</si>
  <si>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</si>
  <si>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</si>
  <si>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</si>
  <si>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</si>
  <si>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</si>
  <si>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</si>
  <si>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</si>
  <si>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</si>
  <si>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</si>
  <si>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</si>
  <si>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</si>
  <si>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</si>
  <si>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</si>
  <si>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</si>
  <si>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</si>
  <si>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</si>
  <si>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</si>
  <si>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</si>
  <si>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</si>
  <si>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</si>
  <si>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</si>
  <si>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</si>
  <si>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</si>
  <si>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</si>
  <si>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</si>
  <si>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</si>
  <si>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</si>
  <si>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</si>
  <si>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</si>
  <si>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</si>
  <si>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</si>
  <si>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</si>
  <si>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</si>
  <si>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</si>
  <si>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</si>
  <si>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</si>
  <si>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</si>
  <si>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</si>
  <si>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</si>
  <si>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</si>
  <si>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</si>
  <si>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</si>
  <si>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</si>
  <si>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</si>
  <si>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</si>
  <si>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</si>
  <si>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</si>
  <si>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</si>
  <si>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</si>
  <si>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</si>
  <si>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</si>
  <si>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</si>
  <si>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</si>
  <si>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</si>
  <si>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</si>
  <si>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</si>
  <si>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</si>
  <si>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</si>
  <si>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</si>
  <si>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</si>
  <si>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</si>
  <si>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</si>
  <si>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</si>
  <si>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</si>
  <si>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</si>
  <si>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</si>
  <si>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</si>
  <si>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</si>
  <si>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</si>
  <si>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</si>
  <si>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</si>
  <si>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</si>
  <si>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</si>
  <si>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</si>
  <si>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</si>
  <si>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</si>
  <si>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</si>
  <si>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</si>
  <si>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</si>
  <si>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</si>
  <si>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</si>
  <si>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</si>
  <si>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</si>
  <si>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</si>
  <si>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</si>
  <si>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</si>
  <si>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</si>
  <si>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</si>
  <si>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</si>
  <si>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</si>
  <si>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</si>
  <si>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</si>
  <si>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</si>
  <si>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</si>
  <si>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</si>
  <si>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</si>
  <si>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</si>
  <si>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</si>
  <si>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</si>
  <si>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</si>
  <si>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</si>
  <si>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</si>
  <si>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</si>
  <si>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</si>
  <si>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</si>
  <si>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</si>
  <si>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</si>
  <si>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</si>
  <si>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</si>
  <si>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</si>
  <si>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</si>
  <si>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</si>
  <si>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</si>
  <si>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</si>
  <si>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</si>
  <si>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</si>
  <si>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</si>
  <si>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</si>
  <si>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</si>
  <si>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</si>
  <si>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</si>
  <si>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</si>
  <si>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</si>
  <si>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</si>
  <si>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</si>
  <si>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</si>
  <si>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</si>
  <si>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</si>
  <si>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</si>
  <si>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</si>
  <si>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</si>
  <si>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</si>
  <si>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</si>
  <si>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</si>
  <si>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</si>
  <si>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</si>
  <si>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</si>
  <si>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</si>
  <si>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</si>
  <si>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</si>
  <si>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</si>
  <si>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</si>
  <si>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</si>
  <si>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</si>
  <si>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</si>
  <si>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</si>
  <si>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</si>
  <si>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</si>
  <si>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</si>
  <si>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</si>
  <si>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</si>
  <si>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</si>
  <si>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</si>
  <si>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</si>
  <si>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</si>
  <si>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</si>
  <si>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</si>
  <si>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</si>
  <si>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</si>
  <si>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</si>
  <si>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</si>
  <si>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</si>
  <si>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</si>
  <si>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</si>
  <si>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</si>
  <si>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</si>
  <si>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</si>
  <si>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</si>
  <si>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</si>
  <si>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</si>
  <si>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</si>
  <si>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</si>
  <si>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</si>
  <si>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</si>
  <si>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</si>
  <si>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</si>
  <si>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</si>
  <si>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</si>
  <si>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</si>
  <si>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</si>
  <si>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</si>
  <si>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</si>
  <si>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</si>
  <si>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</si>
  <si>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</si>
  <si>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</si>
  <si>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</si>
  <si>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</si>
  <si>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</si>
  <si>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</si>
  <si>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</si>
  <si>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</si>
  <si>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</si>
  <si>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</si>
  <si>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</si>
  <si>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</si>
  <si>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</si>
  <si>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</si>
  <si>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</si>
  <si>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</si>
  <si>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</si>
  <si>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</si>
  <si>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</si>
  <si>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</si>
  <si>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</si>
  <si>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</si>
  <si>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</si>
  <si>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</si>
  <si>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</si>
  <si>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</si>
  <si>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</si>
  <si>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</si>
  <si>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</si>
  <si>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</si>
  <si>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</si>
  <si>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</si>
  <si>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</si>
  <si>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</si>
  <si>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</si>
  <si>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</si>
  <si>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</si>
  <si>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</si>
  <si>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</si>
  <si>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</si>
  <si>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</si>
  <si>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</si>
  <si>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</si>
  <si>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</si>
  <si>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</si>
  <si>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</si>
  <si>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</si>
  <si>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</si>
  <si>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</si>
  <si>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</si>
  <si>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</si>
  <si>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</si>
  <si>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</si>
  <si>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</si>
  <si>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</si>
  <si>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</si>
  <si>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</si>
  <si>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</si>
  <si>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</si>
  <si>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</si>
  <si>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</si>
  <si>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</si>
  <si>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</si>
  <si>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</si>
  <si>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</si>
  <si>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</si>
  <si>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</si>
  <si>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</si>
  <si>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</si>
  <si>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</si>
  <si>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</si>
  <si>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</si>
  <si>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</si>
  <si>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</si>
  <si>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</si>
  <si>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</si>
  <si>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</si>
  <si>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</si>
  <si>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</si>
  <si>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</si>
  <si>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</si>
  <si>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</si>
  <si>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</si>
  <si>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</si>
  <si>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</si>
  <si>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</si>
  <si>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</si>
  <si>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</si>
  <si>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</si>
  <si>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</si>
  <si>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</si>
  <si>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</si>
  <si>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</si>
  <si>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</si>
  <si>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</si>
  <si>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</si>
  <si>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</si>
  <si>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</si>
  <si>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</si>
  <si>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</si>
  <si>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</si>
  <si>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</si>
  <si>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</si>
  <si>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</si>
  <si>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</si>
  <si>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</si>
  <si>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</si>
  <si>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</si>
  <si>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</si>
  <si>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</si>
  <si>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</si>
  <si>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</si>
  <si>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</si>
  <si>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</si>
  <si>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</si>
  <si>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</si>
  <si>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</si>
  <si>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</si>
  <si>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</si>
  <si>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</si>
  <si>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</si>
  <si>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</si>
  <si>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</si>
  <si>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</si>
  <si>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</si>
  <si>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</si>
  <si>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</si>
  <si>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</si>
  <si>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</si>
  <si>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</si>
  <si>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</si>
  <si>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</si>
  <si>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</si>
  <si>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</si>
  <si>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</si>
  <si>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</si>
  <si>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</si>
  <si>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</si>
  <si>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</si>
  <si>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</si>
  <si>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</si>
  <si>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</si>
  <si>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</si>
  <si>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</si>
  <si>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</si>
  <si>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</si>
  <si>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</si>
  <si>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</si>
  <si>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</si>
  <si>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</si>
  <si>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</si>
  <si>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</si>
  <si>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</si>
  <si>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</si>
  <si>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</si>
  <si>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</si>
  <si>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</si>
  <si>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</si>
  <si>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</si>
  <si>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</si>
  <si>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</si>
  <si>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</si>
  <si>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</si>
  <si>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</si>
  <si>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</si>
  <si>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</si>
  <si>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</si>
  <si>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</si>
  <si>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</si>
  <si>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</si>
  <si>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</si>
  <si>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</si>
  <si>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</si>
  <si>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</si>
  <si>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</si>
  <si>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</si>
  <si>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</si>
  <si>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</si>
  <si>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</si>
  <si>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</si>
  <si>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</si>
  <si>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</si>
  <si>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</si>
  <si>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</si>
  <si>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</si>
  <si>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</si>
  <si>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</si>
  <si>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</si>
  <si>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</si>
  <si>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</si>
  <si>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</si>
  <si>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</si>
  <si>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</si>
  <si>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</si>
  <si>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</si>
  <si>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</si>
  <si>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</si>
  <si>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</si>
  <si>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</si>
  <si>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</si>
  <si>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</si>
  <si>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</si>
  <si>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</si>
  <si>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</si>
  <si>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</si>
  <si>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</si>
  <si>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</si>
  <si>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</si>
  <si>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</si>
  <si>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</si>
  <si>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</si>
  <si>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</si>
  <si>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</si>
  <si>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</si>
  <si>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</si>
  <si>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</si>
  <si>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</si>
  <si>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</si>
  <si>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</si>
  <si>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</si>
  <si>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</si>
  <si>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</si>
  <si>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</si>
  <si>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</si>
  <si>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</si>
  <si>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</si>
  <si>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</si>
  <si>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</si>
  <si>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</si>
  <si>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</si>
  <si>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</si>
  <si>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</si>
  <si>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</si>
  <si>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</si>
  <si>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</si>
  <si>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</si>
  <si>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</si>
  <si>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</si>
  <si>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</si>
  <si>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</si>
  <si>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</si>
  <si>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</si>
  <si>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</si>
  <si>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</si>
  <si>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</si>
  <si>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</si>
  <si>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</si>
  <si>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</si>
  <si>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</si>
  <si>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</si>
  <si>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</si>
  <si>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</si>
  <si>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</si>
  <si>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</si>
  <si>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</si>
  <si>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</si>
  <si>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</si>
  <si>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</si>
  <si>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</si>
  <si>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</si>
  <si>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</si>
  <si>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</si>
  <si>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</si>
  <si>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</si>
  <si>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</si>
  <si>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</si>
  <si>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</si>
  <si>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</si>
  <si>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</si>
  <si>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</si>
  <si>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</si>
  <si>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</si>
  <si>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</si>
  <si>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</si>
  <si>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</si>
  <si>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</si>
  <si>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</si>
  <si>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</si>
  <si>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</si>
  <si>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</si>
  <si>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</si>
  <si>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</si>
  <si>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</si>
  <si>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</si>
  <si>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</si>
  <si>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</si>
  <si>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</si>
  <si>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</si>
  <si>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</si>
  <si>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</si>
  <si>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</si>
  <si>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</si>
  <si>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</si>
  <si>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</si>
  <si>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</si>
  <si>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</si>
  <si>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</si>
  <si>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</si>
  <si>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</si>
  <si>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</si>
  <si>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</si>
  <si>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</si>
  <si>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</si>
  <si>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</si>
  <si>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</si>
  <si>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</si>
  <si>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</si>
  <si>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</si>
  <si>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</si>
  <si>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</si>
  <si>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</si>
  <si>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</si>
  <si>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</si>
  <si>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</si>
  <si>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</si>
  <si>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</si>
  <si>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</si>
  <si>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</si>
  <si>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</si>
  <si>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</si>
  <si>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</si>
  <si>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</si>
  <si>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</si>
  <si>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</si>
  <si>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</si>
  <si>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</si>
  <si>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</si>
  <si>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</si>
  <si>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</si>
  <si>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</si>
  <si>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</si>
  <si>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</si>
  <si>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</si>
  <si>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</si>
  <si>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</si>
  <si>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</si>
  <si>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</si>
  <si>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</si>
  <si>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</si>
  <si>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</si>
  <si>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</si>
  <si>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</si>
  <si>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</si>
  <si>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</si>
  <si>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</si>
  <si>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</si>
  <si>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</si>
  <si>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</si>
  <si>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</si>
  <si>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</si>
  <si>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</si>
  <si>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</si>
  <si>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</si>
  <si>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</si>
  <si>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</si>
  <si>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</si>
  <si>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</si>
  <si>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</si>
  <si>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</si>
  <si>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</si>
  <si>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</si>
  <si>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</si>
  <si>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</si>
  <si>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</si>
  <si>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</si>
  <si>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</si>
  <si>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</si>
  <si>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</si>
  <si>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</si>
  <si>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</si>
  <si>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</si>
  <si>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</si>
  <si>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</si>
  <si>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</si>
  <si>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</si>
  <si>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</si>
  <si>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</si>
  <si>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</si>
  <si>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</si>
  <si>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</si>
  <si>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</si>
  <si>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</si>
  <si>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</si>
  <si>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</si>
  <si>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</si>
  <si>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</si>
  <si>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</si>
  <si>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</si>
  <si>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</si>
  <si>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</si>
  <si>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</si>
  <si>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</si>
  <si>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</si>
  <si>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</si>
  <si>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</si>
  <si>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</si>
  <si>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</si>
  <si>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</si>
  <si>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</si>
  <si>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</si>
  <si>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</si>
  <si>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</si>
  <si>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</si>
  <si>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</si>
  <si>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</si>
  <si>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</si>
  <si>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</si>
  <si>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</si>
  <si>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</si>
  <si>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</si>
  <si>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</si>
  <si>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</si>
  <si>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</si>
  <si>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</si>
  <si>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</si>
  <si>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</si>
  <si>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</si>
  <si>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</si>
  <si>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</si>
  <si>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</si>
  <si>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</si>
  <si>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</si>
  <si>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</si>
  <si>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</si>
  <si>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</si>
  <si>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</si>
  <si>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</si>
  <si>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</si>
  <si>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</si>
  <si>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</si>
  <si>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</si>
  <si>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</si>
  <si>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</si>
  <si>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</si>
  <si>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</si>
  <si>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</si>
  <si>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</si>
  <si>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</si>
  <si>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</si>
  <si>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</si>
  <si>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</si>
  <si>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</si>
  <si>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</si>
  <si>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</si>
  <si>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</si>
  <si>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</si>
  <si>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</si>
  <si>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</si>
  <si>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</si>
  <si>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</si>
  <si>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</si>
  <si>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</si>
  <si>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</si>
  <si>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</si>
  <si>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</si>
  <si>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</si>
  <si>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</si>
  <si>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</si>
  <si>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</si>
  <si>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</si>
  <si>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</si>
  <si>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</si>
  <si>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</si>
  <si>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</si>
  <si>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</si>
  <si>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</si>
  <si>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</si>
  <si>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</si>
  <si>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</si>
  <si>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</si>
  <si>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</si>
  <si>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</si>
  <si>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</si>
  <si>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</si>
  <si>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</si>
  <si>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</si>
  <si>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</si>
  <si>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</si>
  <si>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</si>
  <si>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</si>
  <si>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</si>
  <si>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</si>
  <si>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</si>
  <si>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</si>
  <si>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</si>
  <si>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</si>
  <si>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</si>
  <si>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</si>
  <si>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</si>
  <si>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</si>
  <si>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</si>
  <si>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</si>
  <si>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</si>
  <si>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</si>
  <si>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</si>
  <si>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</si>
  <si>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</si>
  <si>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</si>
  <si>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</si>
  <si>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</si>
  <si>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</si>
  <si>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</si>
  <si>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</si>
  <si>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</si>
  <si>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</si>
  <si>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</si>
  <si>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</si>
  <si>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</si>
  <si>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</si>
  <si>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</si>
  <si>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</si>
  <si>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</si>
  <si>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</si>
  <si>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</si>
  <si>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</si>
  <si>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</si>
  <si>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</si>
  <si>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</si>
  <si>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</si>
  <si>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</si>
  <si>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</si>
  <si>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</si>
  <si>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</si>
  <si>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</si>
  <si>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</si>
  <si>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</si>
  <si>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</si>
  <si>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</si>
  <si>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</si>
  <si>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</si>
  <si>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</si>
  <si>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</si>
  <si>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</si>
  <si>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</si>
  <si>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</si>
  <si>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</si>
  <si>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</si>
  <si>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</si>
  <si>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</si>
  <si>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</si>
  <si>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</si>
  <si>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</si>
  <si>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</si>
  <si>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</si>
  <si>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</si>
  <si>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</si>
  <si>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</si>
  <si>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</si>
  <si>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</si>
  <si>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</si>
  <si>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</si>
  <si>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</si>
  <si>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</si>
  <si>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</si>
  <si>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</si>
  <si>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</si>
  <si>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</si>
  <si>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</si>
  <si>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</si>
  <si>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</si>
  <si>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</si>
  <si>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</si>
  <si>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</si>
  <si>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</si>
  <si>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</si>
  <si>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</si>
  <si>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</si>
  <si>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</si>
  <si>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</si>
  <si>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</si>
  <si>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</si>
  <si>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</si>
  <si>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</si>
  <si>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</si>
  <si>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</si>
  <si>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</si>
  <si>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</si>
  <si>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</si>
  <si>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</si>
  <si>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</si>
  <si>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</si>
  <si>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</si>
  <si>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</si>
  <si>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</si>
  <si>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</si>
  <si>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</si>
  <si>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</si>
  <si>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</si>
  <si>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</si>
  <si>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</si>
  <si>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</si>
  <si>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</si>
  <si>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</si>
  <si>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</si>
  <si>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</si>
  <si>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</si>
  <si>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</si>
  <si>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</si>
  <si>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</si>
  <si>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</si>
  <si>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</si>
  <si>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</si>
  <si>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</si>
  <si>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</si>
  <si>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</si>
  <si>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</si>
  <si>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</si>
  <si>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</si>
  <si>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</si>
  <si>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</si>
  <si>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</si>
  <si>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</si>
  <si>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</si>
  <si>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</si>
  <si>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</si>
  <si>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</si>
  <si>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</si>
  <si>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</si>
  <si>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</si>
  <si>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</si>
  <si>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</si>
  <si>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</si>
  <si>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</si>
  <si>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</si>
  <si>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</si>
  <si>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</si>
  <si>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</si>
  <si>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</si>
  <si>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</si>
  <si>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</si>
  <si>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</si>
  <si>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</si>
  <si>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</si>
  <si>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</si>
  <si>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</si>
  <si>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</si>
  <si>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</si>
  <si>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PCM-20251206-00001730</t>
  </si>
  <si>
    <t>EM team need 15 mins</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</si>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</sst>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334.97565347222553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45997.924079398152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45997.924079398152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45997.924079398152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45997.924079398152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45997.924079398152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45997.924079398152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45997.924079398152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45997.924079398152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45997.924079398152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45997.924079398152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45997.924079398152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45997.924079398152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45997.924079398152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45997.924079398152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45997.924079398152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45997.924079398152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45997.924079398152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45997.924079398152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45997.924079398152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45997.924079398152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45997.924079398152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45997.924079398152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45997.924079398152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45997.924079398152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45997.924079398152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45997.924079398152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45997.924079398152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45997.924079398152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45997.924079398152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45997.924079398152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45997.924079398152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45997.924079398152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45997.924079398152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45997.924079398152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45997.924079398152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45997.924079398152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45997.924079398152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45997.924079398152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45997.924079398152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45997.924079398152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45997.924079398152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45997.924079398152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45997.924079398152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45997.924079398152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45997.924079398152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45997.924079398152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45997.924079398152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45997.924079398152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45997.924079398152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45997.924079398152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45997.924079398152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45997.924079398152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45997.924079398152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45997.924079398152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45997.924079398152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45997.924079398152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45997.924079398152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45997.924079398152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45997.924079398152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45997.924079398152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45997.924079398152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45997.924079398152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45997.924079398152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45997.924079398152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45997.924079398152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45997.924079398152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45997.924079398152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45997.924079398152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45997.924079398152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45997.924079398152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45997.924079398152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45997.924079398152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45997.924079398152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45997.924079398152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45997.924079398152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45997.924079398152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45997.924079398152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45997.924079398152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45997.924079398152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45997.924079398152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45997.924079398152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45997.924079398152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45997.924079398152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45997.924079398152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45997.924079398152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45997.924079398152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45997.924079398152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45997.924079398152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45997.924079398152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45997.924079398152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45997.924079398152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45997.924079398152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45997.924079398152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45997.924079398152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45997.924079398152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45997.924079398152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45997.924079398152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45997.924079398152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45997.924079398152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45997.924079398152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45997.924079398152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45997.924079398152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45997.924079398152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45997.924079398152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45997.924079398152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45997.924079398152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45997.924079398152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45997.924079398152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45997.924079398152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45997.924079398152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45997.924079398152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45997.924079398152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45997.924079398152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45997.924079398152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45997.924079398152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45997.924079398152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45997.924079398152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45997.924079398152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45997.924079398152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45997.924079398152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45997.924079398152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45997.924079398152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45997.924079398152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45997.924079398152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45997.924079398152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45997.924079398152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45997.924079398152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45997.924079398152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45997.924079398152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45997.924079398152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45997.924079398152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45997.924079398152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45997.924079398152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45997.924079398152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45997.924079398152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45997.924079398152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45997.924079398152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45997.924079398152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45997.924079398152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45997.924079398152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45997.924079398152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45997.924079398152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45997.924079398152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45997.924079398152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45997.924079398152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45997.924079398152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45997.924079398152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45997.924079398152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45997.924079398152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45997.924079398152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45997.924079398152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45997.924079398152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45997.924079398152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45997.924079398152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45997.924079398152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45997.924079398152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45997.924079398152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45997.924079398152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45997.924079398152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45997.924079398152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45997.924079398152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45997.924079398152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45997.924079398152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45997.924079398152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45997.924079398152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45997.924079398152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45997.924079398152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45997.924079398152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45997.924079398152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45997.924079398152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45997.924079398152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45997.924079398152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45997.924079398152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45997.924079398152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45997.924079398152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45997.924079398152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45997.924079398152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45997.924079398152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45997.924079398152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45997.924079398152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45997.924079398152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45997.924079398152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45997.924079398152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45997.924079398152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45997.924079398152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45997.924079398152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172.9242414351902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13.536660416670202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0.56869745370931923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45997.924079398152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45997.924079398152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45997.924079398152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45997.924079398152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45997.924079398152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45997.924079398152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45997.924079398152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45997.924079398152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45997.924079398152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45997.924079398152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45997.924079398152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45997.924079398152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45997.924079398152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45997.924079398152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45997.924079398152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45997.924079398152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45997.924079398152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45997.924079398152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45997.924079398152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45997.924079398152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45997.924079398152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45997.924079398152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45997.924079398152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45997.924079398152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45997.924079398152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45997.924079398152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45997.924079398152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45997.924079398152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45997.924079398152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45997.924079398152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45997.924079398152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45997.924079398152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45997.924079398152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45997.924079398152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45997.924079398152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45997.924079398152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45997.924079398152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45997.924079398152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45997.924079398152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45997.924079398152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45997.924079398152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45997.924079398152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45997.924079398152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45997.924079398152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45997.924079398152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45997.924079398152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45997.924079398152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45997.924079398152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45997.924079398152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45997.924079398152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45997.924079398152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45997.924079398152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45997.924079398152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45997.924079398152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45997.924079398152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45997.924079398152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45997.924079398152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45997.924079398152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45997.924079398152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45997.924079398152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45997.924079398152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45997.924079398152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45997.924079398152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45997.924079398152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45997.924079398152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45997.924079398152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45997.924079398152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45997.924079398152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45997.924079398152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45997.924079398152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45997.924079398152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45997.924079398152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45997.924079398152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45997.924079398152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45997.924079398152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45997.924079398152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45997.924079398152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45997.924079398152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45997.924079398152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45997.924079398152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45997.924079398152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45997.924079398152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45997.924079398152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45997.924079398152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45997.924079398152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45997.924079398152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45997.924079398152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45997.924079398152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45997.924079398152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45997.924079398152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45997.924079398152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45997.924079398152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45997.924079398152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45997.924079398152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45997.924079398152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45997.924079398152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45997.924079398152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45997.924079398152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45997.924079398152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45997.924079398152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45997.924079398152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45997.924079398152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45997.924079398152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45997.924079398152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45997.924079398152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45997.924079398152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45997.924079398152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45997.924079398152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45997.924079398152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45997.924079398152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45997.924079398152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45997.924079398152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45997.924079398152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45997.924079398152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45997.924079398152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45997.924079398152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45997.924079398152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45997.924079398152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45997.924079398152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45997.924079398152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45997.924079398152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45997.924079398152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45997.924079398152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45997.924079398152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45997.924079398152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45997.924079398152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45997.924079398152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45997.924079398152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45997.924079398152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45997.924079398152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45997.924079398152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45997.924079398152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45997.924079398152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45997.924079398152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45997.924079398152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45997.924079398152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45997.924079398152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45997.924079398152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45997.924079398152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45997.924079398152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45997.924079398152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45997.924079398152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45997.924079398152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45997.924079398152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45997.924079398152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45997.924079398152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45997.924079398152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45997.924079398152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45997.924079398152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45997.924079398152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45997.924079398152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45997.924079398152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45997.924079398152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45997.924079398152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45997.924079398152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45997.924079398152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45997.924079398152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45997.924079398152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45997.924079398152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45997.924079398152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45997.924079398152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45997.924079398152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45997.924079398152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45997.924079398152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45997.924079398152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45997.924079398152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45997.924079398152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45997.924079398152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45997.924079398152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45997.924079398152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45997.924079398152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45997.924079398152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45997.924079398152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45997.924079398152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45997.924079398152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45997.924079398152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45997.924079398152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45997.924079398152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45997.924079398152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45997.924079398152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45997.924079398152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45997.924079398152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45997.924079398152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45997.924079398152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45997.924079398152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45997.924079398152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45997.924079398152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45997.924079398152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45997.924079398152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45997.924079398152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45997.924079398152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45997.924079398152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45997.924079398152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45997.924079398152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45997.924079398152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45997.924079398152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45997.924079398152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45997.924079398152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45997.924079398152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45997.924079398152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45997.924079398152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45997.924079398152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45997.924079398152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45997.924079398152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45997.924079398152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45997.924079398152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45997.924079398152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45997.924079398152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45997.924079398152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45997.924079398152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45997.924079398152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45997.924079398152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45997.924079398152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45997.924079398152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45997.924079398152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45997.924079398152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45997.924079398152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45997.924079398152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45997.924079398152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45997.924079398152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45997.924079398152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45997.924079398152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45997.924079398152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45997.924079398152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45997.924079398152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45997.924079398152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45997.924079398152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45997.924079398152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45997.924079398152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45997.924079398152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45997.924079398152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45997.924079398152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45997.924079398152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45997.924079398152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45997.924079398152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45997.924079398152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45997.924079398152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45997.924079398152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45997.924079398152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45997.924079398152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45997.924079398152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45997.924079398152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45997.924079398152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45997.924079398152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45997.924079398152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45997.924079398152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45997.924079398152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45997.924079398152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45997.924079398152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45997.924079398152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45997.924079398152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45997.924079398152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45997.924079398152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45997.924079398152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45997.924079398152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45997.924079398152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45997.924079398152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45997.924079398152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45997.924079398152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45997.924079398152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45997.924079398152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45997.924079398152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45997.924079398152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45997.924079398152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45997.924079398152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45997.924079398152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45997.924079398152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45997.924079398152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45997.924079398152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45997.924079398152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c r="C2" s="18"/>
      <c r="D2" s="58"/>
      <c r="E2" s="18"/>
      <c r="F2" s="20"/>
      <c r="G2" s="21"/>
      <c r="H2" s="22"/>
      <c r="I2" s="19"/>
      <c r="J2" s="18"/>
      <c r="K2" s="42"/>
      <c r="L2" s="23"/>
    </row>
    <row r="3" spans="1:13" ht="15" customHeight="1">
      <c r="A3" s="19"/>
      <c r="B3" s="58" t="str">
        <f>IFERROR(VLOOKUP(D3,DB!A:K,11,0),"")</f>
        <v/>
      </c>
      <c r="C3" s="18"/>
      <c r="D3" s="58"/>
      <c r="E3" s="18"/>
      <c r="F3" s="20"/>
      <c r="G3" s="21">
        <f t="shared" ref="G2:G12" ca="1" si="0">IFERROR(NOW()-F3,"-")</f>
        <v>45997.924079398152</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45997.924079398152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45997.924079398152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45997.924079398152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45997.924079398152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45997.924079398152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45997.924079398152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45997.924079398152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45997.924079398152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45997.924079398152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45997.924079398152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45997.924079398152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45997.924079398152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45997.924079398152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45997.924079398152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45997.924079398152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45997.924079398152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45997.924079398152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45997.924079398152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45997.924079398152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45997.924079398152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45997.924079398152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45997.924079398152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45997.924079398152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45997.924079398152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45997.924079398152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45997.924079398152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45997.924079398152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45997.924079398152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45997.924079398152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45997.924079398152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45997.924079398152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45997.924079398152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45997.924079398152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45997.924079398152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45997.924079398152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45997.924079398152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45997.924079398152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45997.924079398152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45997.924079398152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45997.924079398152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45997.924079398152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45997.924079398152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45997.924079398152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45997.924079398152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45997.924079398152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45997.924079398152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45997.924079398152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45997.924079398152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45997.924079398152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45997.924079398152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45997.924079398152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45997.924079398152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45997.924079398152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45997.924079398152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45997.924079398152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45997.924079398152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45997.924079398152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45997.924079398152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45997.924079398152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45997.924079398152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45997.924079398152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45997.924079398152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45997.924079398152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45997.924079398152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45997.924079398152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45997.924079398152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45997.924079398152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45997.924079398152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45997.924079398152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45997.924079398152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45997.924079398152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45997.924079398152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45997.924079398152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45997.924079398152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45997.924079398152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45997.924079398152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45997.924079398152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45997.924079398152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45997.924079398152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45997.924079398152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45997.924079398152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45997.924079398152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45997.924079398152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45997.924079398152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45997.924079398152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45997.924079398152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45997.924079398152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45997.924079398152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45997.924079398152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45997.924079398152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45997.924079398152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45997.924079398152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45997.924079398152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45997.924079398152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45997.924079398152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45997.924079398152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45997.924079398152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45997.924079398152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45997.924079398152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45997.924079398152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45997.924079398152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45997.924079398152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45997.924079398152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45997.924079398152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45997.924079398152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45997.924079398152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45997.924079398152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45997.924079398152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45997.924079398152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45997.924079398152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45997.924079398152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45997.924079398152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45997.924079398152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45997.924079398152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45997.924079398152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45997.924079398152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45997.924079398152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45997.924079398152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45997.924079398152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45997.924079398152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45997.924079398152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45997.924079398152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45997.924079398152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45997.924079398152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45997.924079398152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45997.924079398152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45997.924079398152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45997.924079398152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45997.924079398152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45997.924079398152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45997.924079398152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45997.924079398152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45997.924079398152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45997.924079398152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45997.924079398152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45997.924079398152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45997.924079398152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45997.924079398152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45997.924079398152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45997.924079398152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45997.924079398152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45997.924079398152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45997.924079398152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45997.924079398152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45997.924079398152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45997.924079398152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45997.924079398152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45997.924079398152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45997.924079398152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45997.924079398152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45997.924079398152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45997.924079398152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45997.924079398152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45997.924079398152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45997.924079398152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45997.924079398152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45997.924079398152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45997.924079398152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45997.924079398152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45997.924079398152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45997.924079398152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45997.924079398152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45997.924079398152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45997.924079398152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45997.924079398152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45997.924079398152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45997.924079398152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45997.924079398152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45997.924079398152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45997.924079398152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45997.924079398152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45997.924079398152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45997.924079398152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45997.924079398152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45997.924079398152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45997.924079398152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45997.924079398152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45997.924079398152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45997.924079398152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45997.924079398152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45997.924079398152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45997.924079398152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45997.924079398152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45997.924079398152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45997.924079398152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45997.924079398152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45997.924079398152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45997.924079398152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45997.924079398152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45997.924079398152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45997.924079398152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45997.924079398152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45997.924079398152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45997.924079398152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45997.924079398152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45997.924079398152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45997.924079398152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45997.924079398152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45997.924079398152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45997.924079398152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45997.924079398152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45997.924079398152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45997.924079398152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45997.924079398152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45997.924079398152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45997.924079398152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45997.924079398152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45997.924079398152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45997.924079398152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45997.924079398152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45997.924079398152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45997.924079398152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45997.924079398152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45997.924079398152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45997.924079398152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45997.924079398152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45997.924079398152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45997.924079398152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45997.924079398152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45997.924079398152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45997.924079398152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45997.924079398152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45997.924079398152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45997.924079398152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45997.924079398152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45997.924079398152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45997.924079398152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45997.924079398152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45997.924079398152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45997.924079398152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45997.924079398152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45997.924079398152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45997.924079398152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45997.924079398152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45997.924079398152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45997.924079398152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45997.924079398152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45997.924079398152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45997.924079398152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45997.924079398152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45997.924079398152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45997.924079398152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45997.924079398152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45997.924079398152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45997.924079398152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45997.924079398152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45997.924079398152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45997.924079398152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45997.924079398152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45997.924079398152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45997.924079398152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45997.924079398152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45997.924079398152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45997.924079398152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45997.924079398152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45997.924079398152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45997.924079398152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45997.924079398152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45997.924079398152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45997.924079398152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45997.924079398152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45997.924079398152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45997.924079398152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45997.924079398152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45997.924079398152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45997.924079398152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45997.924079398152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45997.924079398152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45997.924079398152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45997.924079398152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45997.924079398152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45997.924079398152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45997.924079398152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45997.924079398152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45997.924079398152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45997.924079398152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45997.924079398152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45997.924079398152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45997.924079398152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45997.924079398152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45997.924079398152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45997.924079398152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45997.924079398152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45997.924079398152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45997.924079398152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45997.924079398152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45997.924079398152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45997.924079398152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45997.924079398152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45997.924079398152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45997.924079398152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45997.924079398152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45997.924079398152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45997.924079398152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45997.924079398152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45997.924079398152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45997.924079398152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45997.924079398152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45997.924079398152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45997.924079398152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45997.924079398152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45997.924079398152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45997.924079398152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45997.924079398152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45997.924079398152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45997.924079398152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45997.924079398152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45997.924079398152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45997.924079398152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45997.924079398152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45997.924079398152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45997.924079398152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45997.924079398152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45997.924079398152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45997.924079398152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45997.924079398152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45997.924079398152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45997.924079398152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45997.924079398152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45997.924079398152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45997.924079398152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45997.924079398152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45997.924079398152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45997.924079398152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45997.924079398152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45997.924079398152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45997.924079398152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45997.924079398152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45997.924079398152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45997.924079398152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45997.924079398152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45997.924079398152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45997.924079398152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45997.924079398152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45997.924079398152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45997.924079398152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45997.924079398152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45997.924079398152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45997.924079398152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45997.924079398152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45997.924079398152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45997.924079398152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45997.924079398152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45997.924079398152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45997.924079398152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45997.924079398152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45997.924079398152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45997.924079398152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45997.924079398152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45997.924079398152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45997.924079398152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45997.924079398152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45997.924079398152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45997.924079398152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45997.924079398152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45997.924079398152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45997.924079398152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45997.924079398152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45997.924079398152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45997.924079398152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45997.924079398152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45997.924079398152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45997.924079398152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45997.924079398152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45997.924079398152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45997.924079398152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45997.924079398152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45997.924079398152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45997.924079398152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45997.924079398152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45997.924079398152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45997.924079398152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45997.924079398152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45997.924079398152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45997.924079398152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45997.924079398152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45997.924079398152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45997.924079398152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45997.924079398152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45997.924079398152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45997.924079398152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45997.924079398152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45997.924079398152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45997.924079398152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45997.924079398152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45997.924079398152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45997.924079398152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45997.924079398152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45997.924079398152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45997.924079398152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45997.924079398152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45997.924079398152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45997.924079398152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45997.924079398152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45997.924079398152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45997.924079398152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45997.924079398152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45997.924079398152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45997.924079398152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45997.924079398152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45997.924079398152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45997.924079398152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45997.924079398152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45997.924079398152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45997.924079398152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45997.924079398152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45997.924079398152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45997.924079398152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45997.924079398152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45997.924079398152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45997.924079398152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45997.924079398152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45997.924079398152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45997.924079398152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45997.924079398152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45997.924079398152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45997.924079398152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45997.924079398152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45997.924079398152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45997.924079398152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45997.924079398152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45997.924079398152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45997.924079398152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45997.924079398152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45997.924079398152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45997.924079398152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45997.924079398152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45997.924079398152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45997.924079398152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45997.924079398152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45997.924079398152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45997.924079398152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45997.924079398152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45997.924079398152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45997.924079398152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45997.924079398152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45997.924079398152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45997.924079398152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45997.924079398152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45997.924079398152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45997.924079398152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45997.924079398152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45997.924079398152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45997.924079398152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45997.924079398152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45997.924079398152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45997.924079398152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45997.924079398152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45997.924079398152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45997.924079398152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45997.924079398152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45997.924079398152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45997.924079398152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45997.924079398152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45997.924079398152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45997.924079398152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45997.924079398152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45997.924079398152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45997.924079398152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45997.924079398152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45997.924079398152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45997.924079398152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45997.924079398152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45997.924079398152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45997.924079398152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45997.924079398152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45997.924079398152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45997.924079398152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45997.924079398152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45997.924079398152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45997.924079398152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45997.924079398152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45997.924079398152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45997.924079398152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45997.924079398152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45997.924079398152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45997.924079398152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45997.924079398152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45997.924079398152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45997.924079398152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45997.924079398152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45997.924079398152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45997.924079398152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45997.924079398152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45997.924079398152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45997.924079398152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45997.924079398152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45997.924079398152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45997.924079398152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45997.924079398152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45997.924079398152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45997.924079398152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45997.924079398152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45997.924079398152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45997.924079398152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45997.924079398152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45997.924079398152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45997.924079398152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45997.924079398152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45997.924079398152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45997.924079398152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45997.924079398152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45997.924079398152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45997.924079398152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45997.924079398152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45997.924079398152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45997.924079398152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45997.924079398152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45997.924079398152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45997.924079398152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45997.924079398152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45997.924079398152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45997.924079398152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45997.924079398152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45997.924079398152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45997.924079398152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45997.924079398152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45997.924079398152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45997.924079398152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45997.924079398152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45997.924079398152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45997.924079398152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45997.924079398152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45997.924079398152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45997.924079398152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45997.924079398152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45997.924079398152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45997.924079398152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45997.924079398152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45997.924079398152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45997.924079398152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45997.924079398152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45997.924079398152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45997.924079398152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45997.924079398152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45997.924079398152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45997.924079398152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45997.924079398152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45997.924079398152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45997.924079398152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45997.924079398152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45997.924079398152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45997.924079398152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45997.924079398152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45997.924079398152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45997.924079398152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45997.924079398152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45997.924079398152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45997.924079398152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45997.924079398152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45997.924079398152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45997.924079398152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45997.924079398152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45997.924079398152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45997.924079398152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45997.924079398152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45997.924079398152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45997.924079398152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45997.924079398152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45997.924079398152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45997.924079398152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45997.924079398152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45997.924079398152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45997.924079398152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45997.924079398152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45997.924079398152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45997.924079398152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45997.924079398152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45997.924079398152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45997.924079398152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45997.924079398152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45997.924079398152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45997.924079398152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45997.924079398152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45997.924079398152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45997.924079398152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45997.924079398152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45997.924079398152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45997.924079398152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45997.924079398152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45997.924079398152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45997.924079398152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45997.924079398152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45997.924079398152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45997.924079398152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45997.924079398152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45997.924079398152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45997.924079398152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45997.924079398152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45997.924079398152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45997.924079398152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45997.924079398152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45997.924079398152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45997.924079398152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45997.924079398152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45997.924079398152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45997.924079398152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45997.924079398152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45997.924079398152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45997.924079398152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45997.924079398152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45997.924079398152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45997.924079398152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45997.924079398152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45997.924079398152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45997.924079398152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45997.924079398152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45997.924079398152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45997.924079398152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45997.924079398152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45997.924079398152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45997.924079398152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45997.924079398152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45997.924079398152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45997.924079398152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45997.924079398152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45997.924079398152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45997.924079398152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45997.924079398152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45997.924079398152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45997.924079398152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45997.924079398152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45997.924079398152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45997.924079398152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45997.924079398152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45997.924079398152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45997.924079398152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45997.924079398152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45997.924079398152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45997.924079398152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45997.924079398152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45997.924079398152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45997.924079398152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45997.924079398152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45997.924079398152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45997.924079398152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45997.924079398152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45997.924079398152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45997.924079398152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45997.924079398152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45997.924079398152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45997.924079398152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45997.924079398152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45997.924079398152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45997.924079398152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45997.924079398152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45997.924079398152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45997.924079398152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45997.924079398152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45997.924079398152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45997.924079398152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45997.924079398152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45997.924079398152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45997.924079398152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45997.924079398152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45997.924079398152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45997.924079398152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45997.924079398152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45997.924079398152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45997.924079398152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45997.924079398152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45997.924079398152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45997.924079398152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45997.924079398152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45997.924079398152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45997.924079398152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45997.924079398152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45997.924079398152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45997.924079398152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45997.924079398152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45997.924079398152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45997.924079398152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45997.924079398152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45997.924079398152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45997.924079398152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45997.924079398152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45997.924079398152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45997.924079398152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45997.924079398152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45997.924079398152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45997.924079398152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45997.924079398152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45997.924079398152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45997.924079398152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45997.924079398152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45997.924079398152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45997.924079398152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45997.924079398152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45997.924079398152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45997.924079398152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45997.924079398152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45997.924079398152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45997.924079398152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45997.924079398152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45997.924079398152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45997.924079398152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45997.924079398152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45997.924079398152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45997.924079398152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45997.924079398152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45997.924079398152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45997.924079398152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45997.924079398152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45997.924079398152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45997.924079398152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45997.924079398152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45997.924079398152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45997.924079398152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45997.924079398152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45997.924079398152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45997.924079398152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45997.924079398152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45997.924079398152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45997.924079398152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45997.924079398152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45997.924079398152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45997.924079398152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45997.924079398152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45997.924079398152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45997.924079398152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45997.924079398152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45997.924079398152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45997.924079398152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45997.924079398152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45997.924079398152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45997.924079398152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45997.924079398152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45997.924079398152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45997.924079398152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45997.924079398152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45997.924079398152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45997.924079398152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45997.924079398152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45997.924079398152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45997.924079398152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45997.924079398152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45997.924079398152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45997.924079398152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45997.924079398152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45997.924079398152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45997.924079398152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45997.924079398152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45997.924079398152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45997.924079398152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45997.924079398152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45997.924079398152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45997.924079398152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45997.924079398152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45997.924079398152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45997.924079398152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45997.924079398152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45997.924079398152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45997.924079398152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45997.924079398152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45997.924079398152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45997.924079398152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45997.924079398152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45997.924079398152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45997.924079398152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45997.924079398152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45997.924079398152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45997.924079398152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45997.924079398152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45997.924079398152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45997.924079398152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45997.924079398152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45997.924079398152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45997.924079398152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45997.924079398152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45997.924079398152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45997.924079398152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45997.924079398152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45997.924079398152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45997.924079398152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45997.924079398152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45997.924079398152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45997.924079398152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45997.924079398152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45997.924079398152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45997.924079398152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45997.924079398152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45997.924079398152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45997.924079398152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45997.924079398152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45997.924079398152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45997.924079398152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45997.924079398152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45997.924079398152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45997.924079398152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45997.924079398152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45997.924079398152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45997.924079398152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45997.924079398152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45997.924079398152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45997.924079398152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45997.924079398152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45997.924079398152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45997.924079398152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45997.924079398152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45997.924079398152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45997.924079398152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45997.924079398152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45997.924079398152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45997.924079398152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45997.924079398152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45997.924079398152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45997.924079398152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45997.924079398152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45997.924079398152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45997.924079398152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45997.924079398152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45997.924079398152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45997.924079398152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45997.924079398152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45997.924079398152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45997.924079398152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45997.924079398152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45997.924079398152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45997.924079398152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45997.924079398152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45997.924079398152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45997.924079398152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45997.924079398152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45997.924079398152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45997.924079398152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45997.924079398152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45997.924079398152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45997.924079398152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45997.924079398152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45997.924079398152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45997.924079398152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45997.924079398152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45997.924079398152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45997.924079398152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45997.924079398152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45997.924079398152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45997.924079398152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45997.924079398152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45997.924079398152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45997.924079398152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45997.924079398152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45997.924079398152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45997.924079398152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45997.924079398152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45997.924079398152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45997.924079398152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45997.924079398152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45997.924079398152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45997.924079398152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45997.924079398152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45997.924079398152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45997.924079398152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45997.924079398152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45997.924079398152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45997.924079398152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45997.924079398152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45997.924079398152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45997.924079398152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45997.924079398152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45997.924079398152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45997.924079398152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45997.924079398152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45997.924079398152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45997.924079398152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45997.924079398152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45997.924079398152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45997.924079398152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45997.924079398152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45997.924079398152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45997.924079398152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45997.924079398152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45997.924079398152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45997.924079398152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45997.924079398152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45997.924079398152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45997.924079398152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45997.924079398152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45997.924079398152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45997.924079398152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45997.924079398152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45997.924079398152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45997.924079398152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45997.924079398152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45997.924079398152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45997.924079398152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45997.924079398152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45997.924079398152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45997.924079398152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45997.924079398152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45997.924079398152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45997.924079398152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45997.924079398152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45997.924079398152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45997.924079398152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45997.924079398152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45997.924079398152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45997.924079398152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45997.924079398152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45997.924079398152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45997.924079398152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45997.924079398152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45997.924079398152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45997.924079398152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45997.924079398152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45997.924079398152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45997.924079398152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45997.924079398152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45997.924079398152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45997.924079398152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45997.924079398152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45997.924079398152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45997.924079398152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45997.924079398152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45997.924079398152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45997.924079398152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45997.924079398152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45997.924079398152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45997.924079398152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45997.924079398152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45997.924079398152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294.44336180555547</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58" ca="1" si="0">IFERROR(NOW()-F3,"")</f>
        <v>0.43207708333648043</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0.39074606481881347</v>
      </c>
      <c r="H4" s="91">
        <v>45997.522280092591</v>
      </c>
      <c r="I4" s="107" t="str">
        <f>IFERROR(VLOOKUP(D4,DB!A:F,6,0),"")</f>
        <v>Generator-SG</v>
      </c>
      <c r="J4" s="107" t="str">
        <f>IFERROR(VLOOKUP(D4,DB!A:G,7,0),"")</f>
        <v>Good</v>
      </c>
      <c r="K4" s="93" t="s">
        <v>39124</v>
      </c>
      <c r="L4" s="87" t="str">
        <f>IFERROR(VLOOKUP(D4,DB!A:I,9,0),"")</f>
        <v>Latis</v>
      </c>
    </row>
    <row r="5" spans="1:16" ht="15" customHeight="1">
      <c r="A5" s="107"/>
      <c r="B5" s="107" t="str">
        <f>IFERROR(VLOOKUP(D5,DB!A:K,11,0),"")</f>
        <v/>
      </c>
      <c r="C5" s="89"/>
      <c r="D5" s="87"/>
      <c r="E5" s="90"/>
      <c r="F5" s="91"/>
      <c r="G5" s="92">
        <f t="shared" ca="1" si="0"/>
        <v>45997.924079398152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45997.924079398152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45997.924079398152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45997.924079398152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45997.924079398152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45997.924079398152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45997.924079398152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45997.924079398152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45997.924079398152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45997.924079398152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45997.924079398152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45997.924079398152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45997.924079398152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45997.924079398152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45997.924079398152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45997.924079398152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45997.924079398152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45997.924079398152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45997.924079398152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45997.924079398152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45997.924079398152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45997.924079398152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45997.924079398152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45997.924079398152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45997.924079398152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45997.924079398152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45997.924079398152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45997.924079398152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45997.924079398152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45997.924079398152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45997.924079398152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45997.924079398152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45997.924079398152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45997.924079398152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45997.924079398152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45997.924079398152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45997.924079398152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45997.924079398152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45997.924079398152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45997.924079398152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45997.924079398152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45997.924079398152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45997.924079398152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45997.924079398152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45997.924079398152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45997.924079398152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45997.924079398152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45997.924079398152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45997.924079398152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45997.924079398152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45997.924079398152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45997.924079398152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45997.924079398152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45997.924079398152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45997.924079398152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45997.924079398152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45997.924079398152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45997.924079398152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45997.924079398152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45997.924079398152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45997.924079398152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45997.924079398152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45997.924079398152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45997.924079398152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45997.924079398152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45997.924079398152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45997.924079398152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45997.924079398152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45997.924079398152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45997.924079398152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45997.924079398152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45997.924079398152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45997.924079398152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45997.924079398152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45997.924079398152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45997.924079398152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45997.924079398152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45997.924079398152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45997.924079398152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45997.924079398152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45997.924079398152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45997.924079398152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45997.924079398152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45997.924079398152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45997.924079398152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45997.924079398152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45997.924079398152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45997.924079398152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45997.924079398152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45997.924079398152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45997.924079398152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45997.924079398152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45997.924079398152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45997.924079398152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45997.924079398152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45997.924079398152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45997.924079398152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45997.924079398152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45997.924079398152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45997.924079398152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45997.924079398152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45997.924079398152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45997.924079398152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45997.924079398152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45997.924079398152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45997.924079398152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45997.924079398152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45997.924079398152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45997.924079398152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45997.924079398152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45997.924079398152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45997.924079398152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45997.924079398152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45997.924079398152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45997.924079398152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45997.924079398152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45997.924079398152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45997.924079398152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45997.924079398152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45997.924079398152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45997.924079398152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45997.924079398152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45997.924079398152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45997.924079398152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45997.924079398152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45997.924079398152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45997.924079398152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45997.924079398152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45997.924079398152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45997.924079398152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45997.924079398152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45997.924079398152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45997.924079398152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45997.924079398152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45997.924079398152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45997.924079398152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45997.924079398152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45997.924079398152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45997.924079398152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45997.924079398152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45997.924079398152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45997.924079398152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45997.924079398152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45997.924079398152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45997.924079398152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45997.924079398152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45997.924079398152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45997.924079398152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45997.924079398152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45997.924079398152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45997.924079398152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45997.924079398152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45997.924079398152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45997.924079398152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45997.924079398152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45997.924079398152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45997.924079398152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45997.924079398152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45997.924079398152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45997.924079398152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45997.924079398152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45997.924079398152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45997.924079398152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45997.924079398152</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106.09201921296335</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71.735202083335025</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49.262968287039257</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16.550780787038093</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0.81659097222291166</v>
      </c>
      <c r="H6" s="38">
        <v>45997.093599537038</v>
      </c>
      <c r="I6" s="37" t="str">
        <f>IFERROR(VLOOKUP(D6,DB!A:F,6,0),"")</f>
        <v>SCECO</v>
      </c>
      <c r="J6" s="37" t="str">
        <f>IFERROR(VLOOKUP(D6,DB!A:G,7,0),"")</f>
        <v>In progress</v>
      </c>
      <c r="K6" s="37" t="s">
        <v>39134</v>
      </c>
      <c r="L6" s="37" t="str">
        <f>IFERROR(VLOOKUP(D6,DB!A:I,9,0),"")</f>
        <v>Latis</v>
      </c>
    </row>
    <row r="7" spans="1:13">
      <c r="A7" s="37" t="s">
        <v>39135</v>
      </c>
      <c r="B7" s="37" t="s">
        <v>5445</v>
      </c>
      <c r="C7" s="37">
        <v>1</v>
      </c>
      <c r="D7" s="37" t="s">
        <v>38272</v>
      </c>
      <c r="E7" s="37" t="s">
        <v>39106</v>
      </c>
      <c r="F7" s="132">
        <v>45997.107488425929</v>
      </c>
      <c r="G7" s="102">
        <f ca="1">IFERROR(NOW()-F7,"")</f>
        <v>0.81659097222291166</v>
      </c>
      <c r="H7" s="38">
        <v>45997.894178240742</v>
      </c>
      <c r="I7" s="37" t="str">
        <f>IFERROR(VLOOKUP(D7,DB!A:F,6,0),"")</f>
        <v>SCECO</v>
      </c>
      <c r="J7" s="37" t="str">
        <f>IFERROR(VLOOKUP(D7,DB!A:G,7,0),"")</f>
        <v>No BB Shifted</v>
      </c>
      <c r="K7" s="37" t="s">
        <v>39136</v>
      </c>
      <c r="L7" s="37" t="str">
        <f>IFERROR(VLOOKUP(D7,DB!A:I,9,0),"")</f>
        <v>Latis</v>
      </c>
    </row>
    <row r="8" spans="1:13">
      <c r="A8" s="37"/>
      <c r="B8" s="37" t="str">
        <f>IFERROR(VLOOKUP(D8,DB!A:K,11,0),"")</f>
        <v/>
      </c>
      <c r="C8" s="37"/>
      <c r="D8" s="37"/>
      <c r="E8" s="37"/>
      <c r="F8"/>
      <c r="G8" s="102">
        <f ca="1">IFERROR(NOW()-F8,"")</f>
        <v>45997.924079398152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ref="G7:G34" ca="1" si="3">IFERROR(NOW()-F9,"")</f>
        <v>45997.924079398152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45997.924079398152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45997.924079398152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45997.924079398152</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45997.924079398152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45997.924079398152</v>
      </c>
      <c r="H14" s="38"/>
      <c r="I14" s="37" t="str">
        <f>IFERROR(VLOOKUP(D14,DB!A:F,6,0),"")</f>
        <v/>
      </c>
      <c r="J14" s="37" t="str">
        <f>IFERROR(VLOOKUP(D14,DB!A:G,7,0),"")</f>
        <v/>
      </c>
      <c r="K14" s="37"/>
      <c r="L14" s="37" t="str">
        <f>IFERROR(VLOOKUP(D14,DB!A:I,9,0),"")</f>
        <v/>
      </c>
    </row>
    <row r="15" spans="1:13">
      <c r="A15" s="37"/>
      <c r="B15" s="37" t="str">
        <f>IFERROR(VLOOKUP(D15,DB!A:K,11,0),"")</f>
        <v/>
      </c>
      <c r="C15" s="37"/>
      <c r="D15" s="156"/>
      <c r="E15" s="37"/>
      <c r="F15" s="38"/>
      <c r="G15" s="131">
        <f t="shared" ca="1" si="3"/>
        <v>45997.924079398152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45997.924079398152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45997.924079398152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45997.924079398152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45997.924079398152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45997.924079398152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45997.924079398152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45997.924079398152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45997.924079398152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45997.924079398152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45997.924079398152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45997.924079398152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45997.924079398152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45997.924079398152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45997.924079398152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45997.924079398152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45997.924079398152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45997.924079398152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45997.924079398152</v>
      </c>
      <c r="H33" s="38"/>
      <c r="I33" s="37" t="str">
        <f>IFERROR(VLOOKUP(D33,DB!A:F,6,0),"")</f>
        <v/>
      </c>
      <c r="J33" s="37" t="str">
        <f>IFERROR(VLOOKUP(D33,DB!A:G,7,0),"")</f>
        <v/>
      </c>
      <c r="K33" s="37"/>
      <c r="L33" s="37" t="str">
        <f>IFERROR(VLOOKUP(D33,DB!A:I,9,0),"")</f>
        <v/>
      </c>
    </row>
    <row r="34" spans="1:12">
      <c r="A34" s="146"/>
      <c r="B34" s="146" t="str">
        <f>IFERROR(VLOOKUP(D34,DB!A:K,11,0),"")</f>
        <v/>
      </c>
      <c r="C34" s="146"/>
      <c r="D34" s="146"/>
      <c r="E34" s="146"/>
      <c r="F34" s="147"/>
      <c r="G34" s="148">
        <f t="shared" ca="1" si="3"/>
        <v>45997.924079398152</v>
      </c>
      <c r="H34" s="147"/>
      <c r="I34" s="146" t="str">
        <f>IFERROR(VLOOKUP(D34,DB!A:F,6,0),"")</f>
        <v/>
      </c>
      <c r="J34" s="146" t="str">
        <f>IFERROR(VLOOKUP(D34,DB!A:G,7,0),"")</f>
        <v/>
      </c>
      <c r="K34" s="146"/>
      <c r="L34" s="146"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tabSelected="1" workbookViewId="0">
      <selection activeCell="F5" sqref="F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30302</v>
      </c>
      <c r="E2" s="138" t="s">
        <v>39106</v>
      </c>
      <c r="F2" s="117">
        <v>45997.83761574074</v>
      </c>
      <c r="G2" s="72">
        <f t="shared" ref="G2:G38" ca="1" si="0">IFERROR(NOW()-F2,"-")</f>
        <v>8.646365741151385E-2</v>
      </c>
      <c r="H2" s="117">
        <v>45997.847118055557</v>
      </c>
      <c r="I2" s="115" t="str">
        <f>IFERROR(VLOOKUP(D2,DB!A:F,6,0),"")</f>
        <v>SCECO</v>
      </c>
      <c r="J2" s="115" t="str">
        <f>IFERROR(VLOOKUP(D2,DB!A:G,7,0),"")</f>
        <v>Good</v>
      </c>
      <c r="K2" s="118" t="s">
        <v>39138</v>
      </c>
      <c r="L2" s="133" t="str">
        <f>IFERROR(VLOOKUP(D2,DB!A:I,9,0),"")</f>
        <v>Latis</v>
      </c>
    </row>
    <row r="3" spans="1:16382" ht="31.5" customHeight="1">
      <c r="A3" s="114"/>
      <c r="B3" s="115" t="str">
        <f>IFERROR(VLOOKUP(D3,DB!A:K,11,0),"")</f>
        <v/>
      </c>
      <c r="C3" s="116"/>
      <c r="D3" s="115"/>
      <c r="E3" s="138"/>
      <c r="F3" s="117"/>
      <c r="G3" s="72">
        <f t="shared" ca="1" si="0"/>
        <v>45997.924079398152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45997.924079398152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45997.924079398152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45997.924079398152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45997.924079398152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45997.924079398152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45997.924079398152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45997.924079398152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45997.924079398152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45997.924079398152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45997.924079398152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45997.924079398152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45997.924079398152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45997.924079398152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45997.924079398152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45997.924079398152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45997.924079398152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45997.924079398152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45997.924079398152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45997.924079398152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45997.924079398152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45997.924079398152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45997.924079398152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45997.924079398152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45997.924079398152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45997.924079398152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45997.924079398152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45997.924079398152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45997.924079398152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45997.924079398152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45997.924079398152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45997.924079398152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45997.924079398152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45997.924079398152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45997.924079398152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45997.924079398152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45997.924079398152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45997.924079398152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45997.924079398152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45997.924079398152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45997.924079398152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45997.924079398152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45997.924079398152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45997.924079398152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45997.924079398152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45997.924079398152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45997.924079398152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45997.924079398152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45997.924079398152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45997.924079398152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45997.924079398152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45997.924079398152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45997.924079398152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45997.924079398152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45997.924079398152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45997.924079398152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45997.924079398152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45997.924079398152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45997.924079398152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45997.924079398152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45997.924079398152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45997.924079398152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45997.924079398152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45997.924079398152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45997.924079398152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45997.924079398152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45997.924079398152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45997.924079398152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45997.924079398152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45997.924079398152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45997.924079398152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45997.924079398152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45997.924079398152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45997.924079398152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45997.924079398152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45997.924079398152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45997.924079398152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45997.924079398152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45997.924079398152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45997.924079398152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45997.924079398152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45997.924079398152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45997.924079398152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45997.924079398152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45997.924079398152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45997.924079398152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45997.924079398152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45997.924079398152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45997.924079398152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45997.924079398152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45997.924079398152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45997.924079398152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45997.924079398152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45997.924079398152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45997.924079398152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45997.924079398152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45997.924079398152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45997.924079398152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45997.924079398152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45997.924079398152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45997.924079398152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45997.924079398152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45997.924079398152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45997.924079398152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45997.924079398152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45997.924079398152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45997.924079398152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45997.924079398152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45997.924079398152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45997.924079398152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45997.924079398152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45997.924079398152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45997.924079398152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45997.924079398152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45997.924079398152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45997.924079398152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45997.924079398152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45997.924079398152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45997.924079398152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45997.924079398152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45997.924079398152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45997.924079398152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45997.924079398152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45997.924079398152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45997.924079398152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45997.924079398152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45997.924079398152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45997.924079398152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45997.924079398152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45997.924079398152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45997.924079398152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45997.924079398152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45997.924079398152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45997.924079398152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45997.924079398152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45997.924079398152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45997.924079398152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45997.924079398152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45997.924079398152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45997.924079398152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45997.924079398152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45997.924079398152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45997.924079398152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45997.924079398152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45997.924079398152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45997.924079398152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45997.924079398152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45997.924079398152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45997.924079398152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45997.924079398152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45997.924079398152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45997.924079398152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45997.924079398152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45997.924079398152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45997.924079398152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45997.924079398152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45997.924079398152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45997.924079398152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45997.924079398152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45997.924079398152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45997.924079398152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45997.924079398152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45997.924079398152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45997.924079398152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45997.924079398152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45997.924079398152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45997.924079398152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45997.924079398152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45997.924079398152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45997.924079398152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45997.924079398152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45997.924079398152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45997.924079398152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45997.924079398152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45997.924079398152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45997.924079398152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45997.924079398152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45997.924079398152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45997.924079398152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45997.924079398152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45997.924079398152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45997.924079398152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45997.924079398152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45997.924079398152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45997.924079398152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45997.924079398152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45997.924079398152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45997.924079398152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45997.924079398152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45997.924079398152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45997.924079398152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45997.924079398152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45997.924079398152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45997.924079398152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45997.924079398152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45997.924079398152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45997.924079398152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45997.924079398152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45997.924079398152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45997.924079398152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45997.924079398152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45997.924079398152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45997.924079398152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45997.924079398152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45997.924079398152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45997.924079398152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45997.924079398152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45997.924079398152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45997.924079398152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45997.924079398152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45997.924079398152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45997.924079398152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45997.924079398152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45997.924079398152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45997.924079398152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45997.924079398152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45997.924079398152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45997.924079398152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45997.924079398152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45997.924079398152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45997.924079398152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45997.924079398152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45997.924079398152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45997.924079398152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45997.924079398152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45997.924079398152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45997.924079398152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45997.924079398152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45997.924079398152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45997.924079398152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45997.924079398152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45997.924079398152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45997.924079398152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45997.924079398152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45997.924079398152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45997.924079398152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45997.924079398152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45997.924079398152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45997.924079398152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45997.924079398152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45997.924079398152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45997.924079398152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45997.924079398152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45997.924079398152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45997.924079398152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45997.924079398152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45997.924079398152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45997.924079398152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45997.924079398152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45997.924079398152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45997.924079398152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45997.924079398152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45997.924079398152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45997.924079398152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45997.924079398152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45997.924079398152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45997.924079398152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45997.924079398152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45997.924079398152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45997.924079398152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45997.924079398152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45997.924079398152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45997.924079398152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45997.924079398152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45997.924079398152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45997.924079398152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45997.924079398152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45997.924079398152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45997.924079398152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45997.924079398152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45997.924079398152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45997.924079398152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45997.924079398152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45997.924079398152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45997.924079398152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45997.924079398152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45997.924079398152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45997.924079398152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45997.924079398152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45997.924079398152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45997.924079398152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45997.924079398152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45997.924079398152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45997.924079398152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45997.924079398152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45997.924079398152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45997.924079398152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45997.924079398152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45997.924079398152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45997.924079398152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45997.924079398152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45997.924079398152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45997.924079398152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45997.924079398152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45997.924079398152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45997.924079398152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45997.924079398152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45997.924079398152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45997.924079398152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45997.924079398152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45997.924079398152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45997.924079398152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45997.924079398152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45997.924079398152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45997.924079398152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45997.924079398152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45997.924079398152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45997.924079398152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45997.924079398152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45997.924079398152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45997.924079398152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45997.924079398152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45997.924079398152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45997.924079398152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45997.924079398152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45997.924079398152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45997.924079398152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45997.924079398152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45997.924079398152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45997.924079398152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45997.924079398152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45997.924079398152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45997.924079398152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45997.924079398152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45997.924079398152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45997.924079398152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45997.924079398152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45997.924079398152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45997.924079398152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45997.924079398152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45997.924079398152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45997.924079398152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45997.924079398152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45997.924079398152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45997.924079398152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45997.924079398152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45997.924079398152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45997.924079398152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45997.924079398152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45997.924079398152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45997.924079398152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45997.924079398152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45997.924079398152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45997.924079398152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45997.924079398152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45997.924079398152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45997.924079398152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45997.924079398152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45997.924079398152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45997.924079398152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45997.924079398152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45997.924079398152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45997.924079398152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45997.924079398152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45997.924079398152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45997.924079398152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45997.924079398152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45997.924079398152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45997.924079398152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45997.924079398152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45997.924079398152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45997.924079398152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45997.924079398152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45997.924079398152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45997.924079398152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45997.924079398152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45997.924079398152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45997.924079398152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45997.924079398152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45997.924079398152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45997.924079398152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45997.924079398152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45997.924079398152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45997.924079398152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45997.924079398152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45997.924079398152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45997.924079398152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45997.924079398152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45997.924079398152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45997.924079398152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45997.924079398152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45997.924079398152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45997.924079398152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45997.924079398152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45997.924079398152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45997.924079398152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45997.924079398152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45997.924079398152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45997.924079398152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45997.924079398152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45997.924079398152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45997.924079398152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45997.924079398152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45997.924079398152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45997.924079398152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45997.924079398152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45997.924079398152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45997.924079398152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45997.924079398152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45997.924079398152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45997.924079398152</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45997.924079398152</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