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45" documentId="120_S{2AC9BD13-BADA-5192-A53E-5A8FF88502F6}" xr6:coauthVersionLast="47" xr6:coauthVersionMax="47" xr10:uidLastSave="{A42AC9C5-E5B6-45C0-AC14-62375463749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<sst xmlns="http://schemas.openxmlformats.org/spreadsheetml/2006/main" count="180282" uniqueCount="39125">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</sst>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312.53834884259413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45975.48677476852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45975.48677476852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45975.48677476852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45975.48677476852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45975.48677476852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45975.48677476852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45975.48677476852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45975.48677476852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45975.48677476852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45975.48677476852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45975.48677476852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45975.48677476852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45975.48677476852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45975.48677476852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45975.48677476852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45975.48677476852</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45975.48677476852</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45975.48677476852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45975.48677476852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45975.48677476852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45975.48677476852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45975.48677476852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45975.48677476852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45975.48677476852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45975.48677476852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45975.48677476852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45975.48677476852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45975.48677476852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45975.48677476852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45975.48677476852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45975.48677476852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45975.48677476852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45975.48677476852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45975.48677476852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45975.48677476852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45975.48677476852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45975.48677476852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45975.48677476852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45975.48677476852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45975.48677476852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45975.48677476852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45975.48677476852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45975.48677476852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45975.48677476852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45975.48677476852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45975.48677476852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45975.48677476852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45975.48677476852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45975.48677476852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45975.48677476852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45975.48677476852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45975.48677476852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45975.48677476852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45975.48677476852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45975.48677476852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45975.48677476852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45975.48677476852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45975.48677476852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45975.48677476852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45975.48677476852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45975.48677476852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45975.48677476852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45975.48677476852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45975.48677476852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45975.48677476852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45975.48677476852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45975.48677476852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45975.48677476852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45975.48677476852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45975.48677476852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45975.48677476852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45975.48677476852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45975.48677476852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45975.48677476852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45975.48677476852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45975.48677476852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45975.48677476852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45975.48677476852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45975.48677476852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45975.48677476852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45975.48677476852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45975.48677476852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45975.48677476852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45975.48677476852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45975.48677476852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45975.48677476852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45975.48677476852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45975.48677476852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45975.48677476852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45975.48677476852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45975.48677476852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45975.48677476852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45975.48677476852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45975.48677476852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45975.48677476852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45975.48677476852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45975.48677476852</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8AFF30B6-9FF0-45C5-813A-CB8C81149D8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150.4869368055588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0.88049004630011041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45975.48677476852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45975.48677476852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45975.48677476852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45975.48677476852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45975.48677476852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45975.48677476852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45975.48677476852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45975.48677476852</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45975.48677476852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45975.48677476852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45975.48677476852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45975.48677476852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45975.48677476852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45975.48677476852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45975.48677476852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45975.48677476852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45975.48677476852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45975.48677476852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45975.48677476852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45975.48677476852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45975.48677476852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45975.48677476852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45975.48677476852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45975.48677476852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45975.48677476852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45975.48677476852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45975.48677476852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45975.48677476852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45975.48677476852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45975.48677476852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45975.48677476852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45975.48677476852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45975.48677476852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45975.48677476852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45975.48677476852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45975.48677476852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45975.48677476852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45975.48677476852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45975.48677476852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45975.48677476852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45975.48677476852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45975.48677476852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45975.48677476852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45975.48677476852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45975.48677476852</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0.11282800925982883</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45975.48677476852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45975.48677476852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45975.48677476852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45975.48677476852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45975.48677476852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45975.48677476852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45975.48677476852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45975.48677476852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45975.48677476852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45975.48677476852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45975.48677476852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45975.48677476852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45975.48677476852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45975.48677476852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45975.48677476852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45975.48677476852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45975.48677476852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45975.48677476852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45975.48677476852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45975.48677476852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45975.48677476852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45975.48677476852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45975.48677476852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45975.48677476852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45975.48677476852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45975.48677476852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45975.48677476852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45975.48677476852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45975.48677476852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45975.48677476852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45975.48677476852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45975.48677476852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45975.48677476852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45975.48677476852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45975.48677476852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45975.48677476852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45975.48677476852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45975.48677476852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45975.48677476852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45975.48677476852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45975.48677476852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45975.48677476852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45975.48677476852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45975.48677476852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45975.48677476852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45975.48677476852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45975.48677476852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45975.48677476852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45975.48677476852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45975.48677476852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45975.48677476852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45975.48677476852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45975.48677476852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45975.48677476852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45975.48677476852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45975.48677476852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45975.48677476852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45975.48677476852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45975.48677476852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45975.48677476852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45975.48677476852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45975.48677476852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45975.48677476852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45975.48677476852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45975.48677476852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45975.48677476852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45975.48677476852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45975.48677476852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45975.48677476852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45975.48677476852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45975.48677476852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45975.48677476852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45975.48677476852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45975.48677476852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45975.48677476852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45975.48677476852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45975.48677476852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45975.48677476852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45975.48677476852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45975.48677476852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45975.48677476852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45975.48677476852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45975.48677476852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45975.48677476852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45975.48677476852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45975.48677476852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45975.48677476852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45975.48677476852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45975.48677476852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45975.48677476852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45975.48677476852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45975.48677476852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45975.48677476852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45975.48677476852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45975.48677476852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45975.48677476852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45975.48677476852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45975.48677476852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45975.48677476852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45975.48677476852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45975.48677476852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45975.48677476852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45975.48677476852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45975.48677476852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45975.48677476852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45975.48677476852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45975.48677476852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45975.48677476852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45975.48677476852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45975.48677476852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45975.48677476852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45975.48677476852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45975.48677476852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45975.48677476852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45975.48677476852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45975.48677476852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45975.48677476852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45975.48677476852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45975.48677476852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45975.48677476852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45975.48677476852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45975.48677476852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45975.48677476852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45975.48677476852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45975.48677476852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45975.48677476852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45975.48677476852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45975.48677476852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45975.48677476852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45975.48677476852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45975.48677476852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45975.48677476852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45975.48677476852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45975.48677476852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45975.48677476852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45975.48677476852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45975.48677476852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45975.48677476852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45975.48677476852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45975.48677476852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45975.48677476852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45975.48677476852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45975.48677476852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45975.48677476852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45975.48677476852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45975.48677476852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45975.48677476852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45975.48677476852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45975.48677476852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45975.48677476852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45975.48677476852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45975.48677476852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45975.48677476852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45975.48677476852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45975.48677476852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45975.48677476852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45975.48677476852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45975.48677476852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45975.48677476852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45975.48677476852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45975.48677476852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45975.48677476852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45975.48677476852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45975.48677476852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45975.48677476852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45975.48677476852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45975.48677476852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45975.48677476852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45975.48677476852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45975.48677476852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45975.48677476852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45975.48677476852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45975.48677476852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45975.48677476852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45975.48677476852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45975.48677476852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45975.48677476852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45975.48677476852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45975.48677476852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45975.48677476852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45975.48677476852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45975.48677476852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45975.48677476852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45975.48677476852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45975.48677476852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45975.48677476852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45975.48677476852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45975.48677476852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45975.48677476852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45975.48677476852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45975.48677476852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45975.48677476852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45975.48677476852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45975.48677476852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45975.48677476852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45975.48677476852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45975.48677476852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45975.48677476852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45975.48677476852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45975.48677476852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45975.48677476852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45975.48677476852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45975.48677476852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45975.48677476852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45975.48677476852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45975.48677476852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45975.48677476852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45975.48677476852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45975.48677476852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45975.48677476852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45975.48677476852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45975.48677476852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45975.48677476852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45975.48677476852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45975.48677476852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45975.48677476852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45975.48677476852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45975.48677476852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45975.48677476852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45975.48677476852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45975.48677476852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45975.48677476852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45975.48677476852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45975.48677476852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45975.48677476852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45975.48677476852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45975.48677476852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45975.48677476852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45975.48677476852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45975.48677476852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45975.48677476852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45975.48677476852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45975.48677476852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45975.48677476852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45975.48677476852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45975.48677476852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45975.48677476852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45975.48677476852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45975.48677476852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45975.48677476852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45975.48677476852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45975.48677476852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45975.48677476852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45975.48677476852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45975.48677476852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45975.48677476852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45975.48677476852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45975.48677476852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45975.48677476852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45975.48677476852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45975.48677476852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45975.48677476852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45975.48677476852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45975.48677476852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45975.48677476852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45975.48677476852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45975.48677476852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45975.48677476852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45975.48677476852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45975.48677476852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45975.48677476852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45975.48677476852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45975.48677476852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45975.48677476852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45975.48677476852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45975.48677476852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45975.48677476852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45975.48677476852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45975.48677476852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45975.48677476852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45975.48677476852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45975.48677476852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45975.48677476852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45975.48677476852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45975.48677476852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45975.48677476852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45975.48677476852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45975.48677476852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45975.48677476852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45975.48677476852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45975.48677476852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45975.48677476852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45975.48677476852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45975.48677476852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45975.48677476852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45975.48677476852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45975.48677476852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45975.48677476852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45975.48677476852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45975.48677476852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45975.48677476852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45975.48677476852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45975.48677476852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45975.48677476852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45975.48677476852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45975.48677476852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45975.48677476852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45975.48677476852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45975.48677476852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45975.48677476852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45975.48677476852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45975.48677476852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45975.48677476852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45975.48677476852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45975.48677476852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45975.48677476852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45975.48677476852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45975.48677476852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45975.48677476852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45975.48677476852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45975.48677476852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45975.48677476852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45975.48677476852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45975.48677476852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45975.48677476852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45975.48677476852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45975.48677476852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45975.48677476852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45975.48677476852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45975.48677476852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45975.48677476852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45975.48677476852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45975.48677476852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45975.48677476852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45975.48677476852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45975.48677476852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45975.48677476852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45975.48677476852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45975.48677476852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45975.48677476852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45975.48677476852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45975.48677476852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45975.48677476852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45975.48677476852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45975.48677476852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45975.48677476852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45975.48677476852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45975.48677476852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45975.48677476852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45975.48677476852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45975.48677476852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45975.48677476852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45975.48677476852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45975.48677476852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45975.48677476852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45975.48677476852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45975.48677476852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45975.48677476852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45975.48677476852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45975.48677476852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45975.48677476852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45975.48677476852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45975.48677476852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45975.48677476852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45975.48677476852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45975.48677476852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45975.48677476852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45975.48677476852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45975.48677476852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45975.48677476852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45975.48677476852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45975.48677476852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45975.48677476852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45975.48677476852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45975.48677476852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45975.48677476852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45975.48677476852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45975.48677476852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45975.48677476852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45975.48677476852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45975.48677476852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45975.48677476852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45975.48677476852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45975.48677476852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45975.48677476852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45975.48677476852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45975.48677476852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45975.48677476852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45975.48677476852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45975.48677476852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45975.48677476852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45975.48677476852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45975.48677476852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45975.48677476852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45975.48677476852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45975.48677476852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45975.48677476852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45975.48677476852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45975.48677476852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45975.48677476852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45975.48677476852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45975.48677476852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45975.48677476852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45975.48677476852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45975.48677476852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45975.48677476852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45975.48677476852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45975.48677476852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45975.48677476852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45975.48677476852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45975.48677476852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45975.48677476852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45975.48677476852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45975.48677476852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45975.48677476852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45975.48677476852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45975.48677476852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45975.48677476852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45975.48677476852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45975.48677476852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45975.48677476852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45975.48677476852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45975.48677476852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45975.48677476852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45975.48677476852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45975.48677476852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45975.48677476852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45975.48677476852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45975.48677476852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45975.48677476852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45975.48677476852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45975.48677476852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45975.48677476852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45975.48677476852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45975.48677476852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45975.48677476852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45975.48677476852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45975.48677476852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45975.48677476852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45975.48677476852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45975.48677476852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45975.48677476852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45975.48677476852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45975.48677476852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45975.48677476852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45975.48677476852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45975.48677476852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45975.48677476852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45975.48677476852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45975.48677476852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45975.48677476852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45975.48677476852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45975.48677476852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45975.48677476852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45975.48677476852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45975.48677476852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45975.48677476852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45975.48677476852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45975.48677476852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45975.48677476852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45975.48677476852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45975.48677476852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45975.48677476852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45975.48677476852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45975.48677476852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45975.48677476852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45975.48677476852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45975.48677476852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45975.48677476852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45975.48677476852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45975.48677476852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45975.48677476852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45975.48677476852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45975.48677476852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45975.48677476852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45975.48677476852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45975.48677476852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45975.48677476852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45975.48677476852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45975.48677476852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45975.48677476852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45975.48677476852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45975.48677476852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45975.48677476852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45975.48677476852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45975.48677476852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45975.48677476852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45975.48677476852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45975.48677476852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45975.48677476852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45975.48677476852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45975.48677476852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45975.48677476852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45975.48677476852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45975.48677476852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45975.48677476852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45975.48677476852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45975.48677476852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45975.48677476852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45975.48677476852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45975.48677476852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45975.48677476852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45975.48677476852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45975.48677476852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45975.48677476852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45975.48677476852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45975.48677476852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45975.48677476852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45975.48677476852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45975.48677476852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45975.48677476852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45975.48677476852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45975.48677476852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45975.48677476852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45975.48677476852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45975.48677476852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45975.48677476852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45975.48677476852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45975.48677476852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45975.48677476852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45975.48677476852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45975.48677476852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45975.48677476852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45975.48677476852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45975.48677476852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45975.48677476852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45975.48677476852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45975.48677476852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45975.48677476852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45975.48677476852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45975.48677476852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45975.48677476852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45975.48677476852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45975.48677476852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45975.48677476852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45975.48677476852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45975.48677476852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45975.48677476852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45975.48677476852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45975.48677476852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45975.48677476852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45975.48677476852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45975.48677476852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45975.48677476852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45975.48677476852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45975.48677476852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45975.48677476852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45975.48677476852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45975.48677476852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45975.48677476852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45975.48677476852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45975.48677476852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45975.48677476852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45975.48677476852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45975.48677476852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45975.48677476852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45975.48677476852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45975.48677476852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45975.48677476852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45975.48677476852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45975.48677476852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45975.48677476852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45975.48677476852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45975.48677476852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45975.48677476852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45975.48677476852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45975.48677476852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45975.48677476852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45975.48677476852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45975.48677476852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45975.48677476852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45975.48677476852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45975.48677476852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45975.48677476852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45975.48677476852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45975.48677476852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45975.48677476852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45975.48677476852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45975.48677476852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45975.48677476852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45975.48677476852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45975.48677476852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45975.48677476852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45975.48677476852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45975.48677476852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45975.48677476852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45975.48677476852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45975.48677476852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45975.48677476852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45975.48677476852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45975.48677476852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45975.48677476852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45975.48677476852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45975.48677476852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45975.48677476852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45975.48677476852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45975.48677476852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45975.48677476852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45975.48677476852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45975.48677476852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45975.48677476852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45975.48677476852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45975.48677476852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45975.48677476852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45975.48677476852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45975.48677476852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45975.48677476852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45975.48677476852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45975.48677476852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45975.48677476852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45975.48677476852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45975.48677476852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45975.48677476852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45975.48677476852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45975.48677476852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45975.48677476852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45975.48677476852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45975.48677476852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45975.48677476852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45975.48677476852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45975.48677476852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45975.48677476852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45975.48677476852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45975.48677476852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45975.48677476852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45975.48677476852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45975.48677476852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45975.48677476852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45975.48677476852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45975.48677476852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45975.48677476852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45975.48677476852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45975.48677476852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45975.48677476852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45975.48677476852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45975.48677476852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45975.48677476852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45975.48677476852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45975.48677476852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45975.48677476852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45975.48677476852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45975.48677476852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45975.48677476852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45975.48677476852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45975.48677476852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45975.48677476852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45975.48677476852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45975.48677476852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45975.48677476852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45975.48677476852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45975.48677476852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45975.48677476852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45975.48677476852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45975.48677476852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45975.48677476852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45975.48677476852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45975.48677476852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45975.48677476852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45975.48677476852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45975.48677476852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45975.48677476852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45975.48677476852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45975.48677476852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45975.48677476852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45975.48677476852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45975.48677476852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45975.48677476852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45975.48677476852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45975.48677476852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45975.48677476852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45975.48677476852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45975.48677476852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45975.48677476852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45975.48677476852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45975.48677476852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45975.48677476852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45975.48677476852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45975.48677476852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45975.48677476852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45975.48677476852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45975.48677476852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45975.48677476852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45975.48677476852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45975.48677476852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45975.48677476852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45975.48677476852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45975.48677476852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45975.48677476852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45975.48677476852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45975.48677476852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45975.48677476852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45975.48677476852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45975.48677476852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45975.48677476852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45975.48677476852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45975.48677476852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45975.48677476852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45975.48677476852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45975.48677476852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45975.48677476852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45975.48677476852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45975.48677476852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45975.48677476852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45975.48677476852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45975.48677476852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45975.48677476852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45975.48677476852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45975.48677476852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45975.48677476852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45975.48677476852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45975.48677476852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45975.48677476852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45975.48677476852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45975.48677476852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45975.48677476852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45975.48677476852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45975.48677476852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45975.48677476852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45975.48677476852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45975.48677476852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45975.48677476852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45975.48677476852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45975.48677476852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45975.48677476852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45975.48677476852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45975.48677476852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45975.48677476852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45975.48677476852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45975.48677476852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45975.48677476852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45975.48677476852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45975.48677476852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45975.48677476852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45975.48677476852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45975.48677476852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45975.48677476852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45975.48677476852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45975.48677476852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45975.48677476852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45975.48677476852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45975.48677476852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45975.48677476852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45975.48677476852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45975.48677476852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45975.48677476852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45975.48677476852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45975.48677476852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45975.48677476852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45975.48677476852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45975.48677476852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45975.48677476852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45975.48677476852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45975.48677476852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45975.48677476852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45975.48677476852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45975.48677476852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45975.48677476852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45975.48677476852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45975.48677476852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45975.48677476852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45975.48677476852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45975.48677476852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45975.48677476852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45975.48677476852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45975.48677476852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45975.48677476852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45975.48677476852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45975.48677476852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45975.48677476852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45975.48677476852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45975.48677476852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45975.48677476852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45975.48677476852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45975.48677476852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45975.48677476852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45975.48677476852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45975.48677476852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45975.48677476852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45975.48677476852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45975.48677476852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45975.48677476852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45975.48677476852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45975.48677476852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45975.48677476852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45975.48677476852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45975.48677476852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45975.48677476852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45975.48677476852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45975.48677476852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45975.48677476852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45975.48677476852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45975.48677476852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45975.48677476852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45975.48677476852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45975.48677476852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45975.48677476852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45975.48677476852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45975.48677476852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45975.48677476852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45975.48677476852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45975.48677476852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45975.48677476852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45975.48677476852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45975.48677476852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45975.48677476852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45975.48677476852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45975.48677476852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45975.48677476852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45975.48677476852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45975.48677476852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45975.48677476852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45975.48677476852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45975.48677476852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45975.48677476852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45975.48677476852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45975.48677476852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45975.48677476852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45975.48677476852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45975.48677476852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45975.48677476852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45975.48677476852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45975.48677476852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45975.48677476852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45975.48677476852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45975.48677476852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45975.48677476852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45975.48677476852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45975.48677476852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45975.48677476852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45975.48677476852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45975.48677476852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45975.48677476852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45975.48677476852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45975.48677476852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45975.48677476852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45975.48677476852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45975.48677476852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45975.48677476852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45975.48677476852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45975.48677476852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45975.48677476852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45975.48677476852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45975.48677476852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45975.48677476852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45975.48677476852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45975.48677476852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45975.48677476852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45975.48677476852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45975.48677476852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45975.48677476852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45975.48677476852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45975.48677476852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45975.48677476852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45975.48677476852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45975.48677476852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45975.48677476852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45975.48677476852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45975.48677476852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45975.48677476852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45975.48677476852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45975.48677476852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45975.48677476852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45975.48677476852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45975.48677476852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45975.48677476852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45975.48677476852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45975.48677476852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45975.48677476852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45975.48677476852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45975.48677476852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45975.48677476852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45975.48677476852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45975.48677476852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45975.48677476852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45975.48677476852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45975.48677476852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45975.48677476852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45975.48677476852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45975.48677476852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45975.48677476852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45975.48677476852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45975.48677476852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45975.48677476852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45975.48677476852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45975.48677476852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45975.48677476852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45975.48677476852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45975.48677476852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45975.48677476852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45975.48677476852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45975.48677476852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45975.48677476852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45975.48677476852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45975.48677476852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45975.48677476852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45975.48677476852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45975.48677476852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45975.48677476852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45975.48677476852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45975.48677476852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45975.48677476852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45975.48677476852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45975.48677476852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45975.48677476852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45975.48677476852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45975.48677476852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45975.48677476852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45975.48677476852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45975.48677476852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45975.48677476852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45975.48677476852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45975.48677476852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45975.48677476852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45975.48677476852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45975.48677476852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45975.48677476852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45975.48677476852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45975.48677476852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45975.48677476852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45975.48677476852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45975.48677476852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45975.48677476852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45975.48677476852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45975.48677476852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45975.48677476852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45975.48677476852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45975.48677476852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45975.48677476852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45975.48677476852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45975.48677476852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45975.48677476852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45975.48677476852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45975.48677476852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45975.48677476852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45975.48677476852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45975.48677476852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45975.48677476852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45975.48677476852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45975.48677476852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45975.48677476852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45975.48677476852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45975.48677476852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45975.48677476852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45975.48677476852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45975.48677476852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45975.48677476852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45975.48677476852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45975.48677476852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45975.48677476852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45975.48677476852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45975.48677476852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45975.48677476852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45975.48677476852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45975.48677476852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45975.48677476852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45975.48677476852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45975.48677476852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45975.48677476852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45975.48677476852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45975.48677476852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45975.48677476852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45975.48677476852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45975.48677476852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45975.48677476852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45975.48677476852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45975.48677476852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45975.48677476852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45975.48677476852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45975.48677476852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45975.48677476852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45975.48677476852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45975.48677476852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45975.48677476852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45975.48677476852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45975.48677476852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45975.48677476852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45975.48677476852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45975.48677476852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45975.48677476852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45975.48677476852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45975.48677476852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45975.48677476852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45975.48677476852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45975.48677476852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45975.48677476852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45975.48677476852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45975.48677476852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45975.48677476852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45975.48677476852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45975.48677476852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45975.48677476852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45975.48677476852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45975.48677476852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45975.48677476852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45975.48677476852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45975.48677476852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45975.48677476852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45975.48677476852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45975.48677476852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45975.48677476852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45975.48677476852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45975.48677476852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45975.48677476852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45975.48677476852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45975.48677476852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45975.48677476852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45975.48677476852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45975.48677476852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45975.48677476852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45975.48677476852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45975.48677476852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45975.48677476852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45975.48677476852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45975.48677476852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45975.48677476852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45975.48677476852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45975.48677476852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45975.48677476852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45975.48677476852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45975.48677476852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45975.48677476852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45975.48677476852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45975.48677476852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45975.48677476852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45975.48677476852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45975.48677476852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45975.48677476852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45975.48677476852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45975.48677476852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45975.48677476852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45975.48677476852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45975.48677476852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45975.48677476852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45975.48677476852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45975.48677476852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45975.48677476852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45975.48677476852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45975.48677476852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45975.48677476852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45975.48677476852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45975.48677476852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45975.48677476852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45975.48677476852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45975.48677476852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45975.48677476852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45975.48677476852</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272.00605717592407</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45975.48677476852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45975.48677476852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45975.48677476852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45975.48677476852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45975.48677476852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45975.48677476852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45975.48677476852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45975.48677476852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45975.48677476852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45975.48677476852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45975.48677476852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45975.48677476852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45975.48677476852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45975.48677476852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45975.48677476852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45975.48677476852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45975.48677476852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45975.48677476852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45975.48677476852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45975.48677476852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45975.48677476852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45975.48677476852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45975.48677476852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45975.48677476852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45975.48677476852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45975.48677476852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45975.48677476852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45975.48677476852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45975.48677476852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45975.48677476852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45975.48677476852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45975.48677476852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45975.48677476852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45975.48677476852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45975.48677476852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45975.48677476852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45975.48677476852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45975.48677476852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45975.48677476852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45975.48677476852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45975.48677476852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45975.48677476852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45975.48677476852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45975.48677476852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45975.48677476852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45975.48677476852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45975.48677476852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45975.48677476852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45975.48677476852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45975.48677476852</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83.654714583331952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49.297897453703627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26.825663657407858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ref="G6:G66" ca="1" si="2">IFERROR(NOW()-F6,"")</f>
        <v>45975.48677476852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45975.48677476852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45975.48677476852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45975.48677476852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45975.48677476852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45975.48677476852</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45975.48677476852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45975.48677476852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45975.48677476852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45975.48677476852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45975.48677476852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45975.48677476852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45975.48677476852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45975.48677476852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45975.48677476852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45975.48677476852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45975.48677476852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45975.48677476852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45975.48677476852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45975.48677476852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45975.48677476852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45975.48677476852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45975.48677476852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45975.48677476852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45975.48677476852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45975.48677476852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45975.48677476852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45975.48677476852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45975.48677476852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45975.48677476852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45975.48677476852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45975.48677476852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45975.48677476852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45975.48677476852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45975.48677476852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45975.48677476852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45975.48677476852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45975.48677476852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45975.48677476852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45975.48677476852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45975.48677476852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45975.48677476852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45975.48677476852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45975.48677476852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45975.48677476852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45975.48677476852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45975.48677476852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45975.48677476852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45975.48677476852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45975.48677476852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45975.48677476852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45975.48677476852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45975.48677476852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45975.48677476852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45975.48677476852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45975.48677476852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45975.48677476852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45975.48677476852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45975.48677476852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45975.48677476852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45975.48677476852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45975.48677476852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45975.48677476852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45975.48677476852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45975.48677476852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45975.48677476852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45975.48677476852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45975.48677476852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45975.48677476852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45975.48677476852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45975.48677476852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45975.48677476852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45975.48677476852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45975.48677476852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45975.48677476852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45975.48677476852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45975.48677476852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45975.48677476852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45975.48677476852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45975.48677476852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45975.48677476852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45975.48677476852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45975.48677476852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45975.48677476852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45975.48677476852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45975.48677476852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45975.48677476852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45975.48677476852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45975.48677476852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45975.48677476852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45975.48677476852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45975.48677476852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45975.48677476852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45975.48677476852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45975.48677476852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45975.48677476852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45975.48677476852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45975.48677476852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45975.48677476852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45975.48677476852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45975.48677476852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45975.48677476852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45975.48677476852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45975.48677476852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45975.48677476852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45975.48677476852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45975.48677476852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45975.48677476852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45975.48677476852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45975.48677476852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45975.48677476852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45975.48677476852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45975.48677476852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45975.48677476852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45975.48677476852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45975.48677476852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45975.48677476852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45975.48677476852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45975.48677476852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45975.48677476852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45975.48677476852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45975.48677476852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45975.48677476852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45975.48677476852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45975.48677476852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45975.48677476852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45975.48677476852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45975.48677476852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45975.48677476852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45975.48677476852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45975.48677476852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45975.48677476852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45975.48677476852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45975.48677476852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45975.48677476852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45975.48677476852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45975.48677476852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45975.48677476852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45975.48677476852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45975.48677476852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45975.48677476852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45975.48677476852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45975.48677476852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45975.48677476852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45975.48677476852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45975.48677476852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45975.48677476852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45975.48677476852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45975.48677476852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45975.48677476852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45975.48677476852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45975.48677476852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45975.48677476852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45975.48677476852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45975.48677476852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45975.48677476852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45975.48677476852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45975.48677476852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45975.48677476852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45975.48677476852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45975.48677476852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45975.48677476852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45975.48677476852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45975.48677476852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45975.48677476852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45975.48677476852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45975.48677476852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45975.48677476852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45975.48677476852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45975.48677476852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45975.48677476852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45975.48677476852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45975.48677476852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45975.48677476852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45975.48677476852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45975.48677476852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45975.48677476852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45975.48677476852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45975.48677476852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45975.48677476852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45975.48677476852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45975.48677476852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45975.48677476852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45975.48677476852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45975.48677476852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45975.48677476852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45975.48677476852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45975.48677476852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45975.48677476852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45975.48677476852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45975.48677476852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45975.48677476852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45975.48677476852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45975.48677476852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45975.48677476852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45975.48677476852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45975.48677476852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45975.48677476852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45975.48677476852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45975.48677476852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45975.48677476852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45975.48677476852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45975.48677476852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45975.48677476852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45975.48677476852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45975.48677476852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45975.48677476852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45975.48677476852</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39120</v>
      </c>
      <c r="B2" s="141" t="str">
        <f>IFERROR(VLOOKUP(D2,DB!A:K,11,0),"")</f>
        <v>R6</v>
      </c>
      <c r="C2" s="142">
        <v>1</v>
      </c>
      <c r="D2" s="141" t="s">
        <v>35357</v>
      </c>
      <c r="E2" s="124" t="s">
        <v>39121</v>
      </c>
      <c r="F2" s="158">
        <v>45975.140439814815</v>
      </c>
      <c r="G2" s="75">
        <f ca="1">IFERROR(NOW()-F2,"-")</f>
        <v>0.34633495370508172</v>
      </c>
      <c r="H2" s="143">
        <v>45975.150659722225</v>
      </c>
      <c r="I2" s="141" t="str">
        <f>IFERROR(VLOOKUP(D2,DB!A:F,6,0),"")</f>
        <v>SCECO</v>
      </c>
      <c r="J2" s="141" t="str">
        <f>IFERROR(VLOOKUP(D2,DB!A:G,7,0),"")</f>
        <v>Dead</v>
      </c>
      <c r="K2" s="144" t="s">
        <v>39122</v>
      </c>
      <c r="L2" s="145" t="str">
        <f>IFERROR(VLOOKUP(D2,DB!A:I,9,0),"")</f>
        <v>Latis</v>
      </c>
    </row>
    <row r="3" spans="1:16382" ht="31.5" customHeight="1">
      <c r="A3" s="140" t="s">
        <v>39123</v>
      </c>
      <c r="B3" s="141" t="str">
        <f>IFERROR(VLOOKUP(D3,DB!A:K,11,0),"")</f>
        <v>R6</v>
      </c>
      <c r="C3" s="142">
        <v>2</v>
      </c>
      <c r="D3" s="141" t="s">
        <v>38989</v>
      </c>
      <c r="E3" s="124" t="s">
        <v>39021</v>
      </c>
      <c r="F3" s="143">
        <v>45975.465208333335</v>
      </c>
      <c r="G3" s="105">
        <f t="shared" ref="G3:G35" ca="1" si="0">IFERROR(NOW()-F3,"-")</f>
        <v>2.1566435185377486E-2</v>
      </c>
      <c r="H3" s="143">
        <v>45975.406701388885</v>
      </c>
      <c r="I3" s="141" t="str">
        <f>IFERROR(VLOOKUP(D3,DB!A:F,6,0),"")</f>
        <v>Generator-SG</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45975.48677476852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45975.48677476852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45975.48677476852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45975.48677476852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45975.48677476852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45975.48677476852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45975.48677476852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45975.48677476852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45975.48677476852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45975.48677476852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45975.48677476852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45975.48677476852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45975.48677476852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45975.48677476852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45975.48677476852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45975.48677476852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45975.48677476852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45975.48677476852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45975.48677476852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45975.48677476852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45975.48677476852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45975.48677476852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45975.48677476852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45975.48677476852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45975.48677476852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45975.48677476852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45975.48677476852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45975.48677476852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45975.48677476852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45975.48677476852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45975.48677476852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45975.48677476852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45975.48677476852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45975.48677476852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45975.48677476852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45975.48677476852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45975.48677476852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45975.48677476852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45975.48677476852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45975.48677476852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45975.48677476852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45975.48677476852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45975.48677476852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45975.48677476852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45975.48677476852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45975.48677476852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45975.48677476852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45975.48677476852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45975.48677476852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45975.48677476852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45975.48677476852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45975.48677476852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45975.48677476852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45975.48677476852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45975.48677476852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45975.48677476852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45975.48677476852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45975.48677476852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45975.48677476852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45975.48677476852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45975.48677476852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45975.48677476852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45975.48677476852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45975.48677476852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45975.48677476852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45975.48677476852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45975.48677476852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45975.48677476852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45975.48677476852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45975.48677476852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45975.48677476852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45975.48677476852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45975.48677476852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45975.48677476852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45975.48677476852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45975.48677476852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45975.48677476852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45975.48677476852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45975.48677476852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45975.48677476852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45975.48677476852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45975.48677476852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45975.48677476852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45975.48677476852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45975.48677476852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45975.48677476852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45975.48677476852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45975.48677476852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45975.48677476852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45975.48677476852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45975.48677476852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45975.48677476852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45975.48677476852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45975.48677476852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45975.48677476852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45975.48677476852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45975.48677476852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45975.48677476852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45975.48677476852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45975.48677476852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45975.48677476852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45975.48677476852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45975.48677476852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45975.48677476852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45975.48677476852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45975.48677476852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45975.48677476852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45975.48677476852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45975.48677476852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45975.48677476852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45975.48677476852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45975.48677476852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45975.48677476852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45975.48677476852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45975.48677476852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45975.48677476852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45975.48677476852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45975.48677476852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45975.48677476852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45975.48677476852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45975.48677476852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45975.48677476852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45975.48677476852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45975.48677476852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45975.48677476852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45975.48677476852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45975.48677476852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45975.48677476852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45975.48677476852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45975.48677476852</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2025-11-14T08:42:25Z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