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59" documentId="120_S{2AC9BD13-BADA-5192-A53E-5A8FF88502F6}" xr6:coauthVersionLast="47" xr6:coauthVersionMax="47" xr10:uidLastSave="{EC98F027-9408-4991-A097-D9B41083285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<sst xmlns="http://schemas.openxmlformats.org/spreadsheetml/2006/main" count="180287" uniqueCount="39129">
  <si>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</si>
  <si>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</si>
  <si>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</si>
  <si>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</si>
  <si>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</si>
  <si>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</si>
  <si>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</si>
  <si>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</si>
  <si>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</si>
  <si>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</si>
  <si>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</si>
  <si>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</si>
  <si>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</si>
  <si>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</si>
  <si>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</si>
  <si>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</si>
  <si>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</si>
  <si>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</si>
  <si>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</si>
  <si>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</si>
  <si>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</si>
  <si>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</si>
  <si>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</si>
  <si>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</si>
  <si>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</si>
  <si>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</si>
  <si>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</si>
  <si>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</si>
  <si>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</si>
  <si>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</si>
  <si>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</si>
  <si>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</si>
  <si>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</si>
  <si>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</si>
  <si>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</si>
  <si>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</si>
  <si>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</si>
  <si>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</si>
  <si>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</si>
  <si>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</si>
  <si>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</si>
  <si>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</si>
  <si>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</si>
  <si>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</si>
  <si>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</si>
  <si>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</si>
  <si>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</si>
  <si>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</si>
  <si>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</si>
  <si>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</si>
  <si>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</si>
  <si>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</si>
  <si>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</si>
  <si>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</si>
  <si>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</si>
  <si>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</si>
  <si>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</si>
  <si>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</si>
  <si>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</si>
  <si>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</si>
  <si>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</si>
  <si>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</si>
  <si>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</si>
  <si>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</si>
  <si>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</si>
  <si>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</si>
  <si>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</si>
  <si>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</si>
  <si>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</si>
  <si>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</si>
  <si>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</si>
  <si>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</si>
  <si>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</si>
  <si>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</si>
  <si>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</si>
  <si>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</si>
  <si>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</si>
  <si>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</si>
  <si>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</si>
  <si>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</si>
  <si>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</si>
  <si>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</si>
  <si>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</si>
  <si>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</si>
  <si>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</si>
  <si>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</si>
  <si>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</si>
  <si>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</si>
  <si>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</si>
  <si>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</si>
  <si>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</si>
  <si>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</si>
  <si>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</si>
  <si>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</si>
  <si>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</si>
  <si>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</si>
  <si>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</si>
  <si>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</si>
  <si>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</si>
  <si>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</si>
  <si>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</si>
  <si>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</si>
  <si>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</si>
  <si>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</si>
  <si>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</si>
  <si>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</si>
  <si>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</si>
  <si>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</si>
  <si>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</si>
  <si>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</si>
  <si>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</si>
  <si>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</si>
  <si>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</si>
  <si>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</si>
  <si>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</si>
  <si>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</si>
  <si>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</si>
  <si>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</si>
  <si>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</si>
  <si>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</si>
  <si>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</si>
  <si>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</si>
  <si>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</si>
  <si>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</si>
  <si>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</si>
  <si>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</si>
  <si>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</si>
  <si>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</si>
  <si>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</si>
  <si>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</si>
  <si>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</si>
  <si>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</si>
  <si>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</si>
  <si>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</si>
  <si>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</si>
  <si>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</si>
  <si>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</si>
  <si>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</si>
  <si>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</si>
  <si>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</si>
  <si>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</si>
  <si>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</si>
  <si>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</si>
  <si>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</si>
  <si>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</si>
  <si>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</si>
  <si>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</si>
  <si>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</si>
  <si>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</si>
  <si>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</si>
  <si>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</si>
  <si>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</si>
  <si>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</si>
  <si>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</si>
  <si>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</si>
  <si>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</si>
  <si>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</si>
  <si>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</si>
  <si>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</si>
  <si>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</si>
  <si>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</si>
  <si>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</si>
  <si>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</si>
  <si>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</si>
  <si>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</si>
  <si>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</si>
  <si>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</si>
  <si>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</si>
  <si>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</si>
  <si>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</si>
  <si>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</si>
  <si>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</si>
  <si>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</si>
  <si>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</si>
  <si>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</si>
  <si>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</si>
  <si>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</si>
  <si>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</si>
  <si>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</si>
  <si>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</si>
  <si>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</si>
  <si>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</si>
  <si>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</si>
  <si>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</si>
  <si>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</si>
  <si>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</si>
  <si>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</si>
  <si>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</si>
  <si>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</si>
  <si>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</si>
  <si>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</si>
  <si>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</si>
  <si>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</si>
  <si>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</si>
  <si>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</si>
  <si>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</si>
  <si>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</si>
  <si>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</si>
  <si>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</si>
  <si>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</si>
  <si>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</si>
  <si>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</si>
  <si>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</si>
  <si>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</si>
  <si>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</si>
  <si>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</si>
  <si>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</si>
  <si>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</si>
  <si>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</si>
  <si>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</si>
  <si>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</si>
  <si>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</si>
  <si>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</si>
  <si>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</si>
  <si>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</si>
  <si>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</si>
  <si>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</si>
  <si>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</si>
  <si>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</si>
  <si>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</si>
  <si>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</si>
  <si>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</si>
  <si>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</si>
  <si>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</si>
  <si>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</si>
  <si>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</si>
  <si>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</si>
  <si>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</si>
  <si>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</si>
  <si>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</si>
  <si>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</si>
  <si>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</si>
  <si>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</si>
  <si>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</si>
  <si>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</si>
  <si>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</si>
  <si>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</si>
  <si>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</si>
  <si>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</si>
  <si>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</si>
  <si>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</si>
  <si>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</si>
  <si>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</si>
  <si>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</si>
  <si>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</si>
  <si>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</si>
  <si>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</si>
  <si>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</si>
  <si>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</si>
  <si>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</si>
  <si>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</si>
  <si>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</si>
  <si>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</si>
  <si>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</si>
  <si>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</si>
  <si>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</si>
  <si>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</si>
  <si>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</si>
  <si>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</si>
  <si>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</si>
  <si>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</si>
  <si>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</si>
  <si>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</si>
  <si>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</si>
  <si>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</si>
  <si>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</si>
  <si>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</si>
  <si>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</si>
  <si>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</si>
  <si>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</si>
  <si>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</si>
  <si>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</si>
  <si>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</si>
  <si>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</si>
  <si>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</si>
  <si>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</si>
  <si>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</si>
  <si>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</si>
  <si>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</si>
  <si>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</si>
  <si>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</si>
  <si>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</si>
  <si>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</si>
  <si>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</si>
  <si>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</si>
  <si>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</si>
  <si>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</si>
  <si>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</si>
  <si>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</si>
  <si>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</si>
  <si>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</si>
  <si>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</si>
  <si>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</si>
  <si>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</si>
  <si>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</si>
  <si>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</si>
  <si>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</si>
  <si>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</si>
  <si>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</si>
  <si>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</si>
  <si>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</si>
  <si>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</si>
  <si>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</si>
  <si>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</si>
  <si>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</si>
  <si>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</si>
  <si>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</si>
  <si>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</si>
  <si>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</si>
  <si>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</si>
  <si>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</si>
  <si>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</si>
  <si>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</si>
  <si>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</si>
  <si>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</si>
  <si>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</si>
  <si>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</si>
  <si>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</si>
  <si>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</si>
  <si>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</si>
  <si>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</si>
  <si>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</si>
  <si>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</si>
  <si>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</si>
  <si>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</si>
  <si>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</si>
  <si>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</si>
  <si>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</si>
  <si>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</si>
  <si>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</si>
  <si>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</si>
  <si>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</si>
  <si>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</si>
  <si>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</si>
  <si>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</si>
  <si>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</si>
  <si>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</si>
  <si>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</si>
  <si>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</si>
  <si>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</si>
  <si>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</si>
  <si>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</si>
  <si>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</si>
  <si>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</si>
  <si>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</si>
  <si>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</si>
  <si>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</si>
  <si>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</si>
  <si>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</si>
  <si>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</si>
  <si>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</si>
  <si>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</si>
  <si>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</si>
  <si>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</si>
  <si>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</si>
  <si>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</si>
  <si>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</si>
  <si>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</si>
  <si>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</si>
  <si>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</si>
  <si>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</si>
  <si>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</si>
  <si>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</si>
  <si>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</si>
  <si>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</si>
  <si>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</si>
  <si>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</si>
  <si>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</si>
  <si>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</si>
  <si>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</si>
  <si>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</si>
  <si>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</si>
  <si>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</si>
  <si>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</si>
  <si>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</si>
  <si>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</si>
  <si>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</si>
  <si>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</si>
  <si>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</si>
  <si>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</si>
  <si>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</si>
  <si>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</si>
  <si>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</si>
  <si>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</si>
  <si>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</si>
  <si>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</si>
  <si>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</si>
  <si>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</si>
  <si>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</si>
  <si>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</si>
  <si>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</si>
  <si>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</si>
  <si>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</si>
  <si>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</si>
  <si>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</si>
  <si>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</si>
  <si>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</si>
  <si>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</si>
  <si>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</si>
  <si>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</si>
  <si>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</si>
  <si>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</si>
  <si>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</si>
  <si>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</si>
  <si>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</si>
  <si>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</si>
  <si>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</si>
  <si>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</si>
  <si>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</si>
  <si>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</si>
  <si>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</si>
  <si>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</si>
  <si>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</si>
  <si>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</si>
  <si>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</si>
  <si>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</si>
  <si>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</si>
  <si>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</si>
  <si>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</si>
  <si>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</si>
  <si>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</si>
  <si>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</si>
  <si>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</si>
  <si>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</si>
  <si>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</si>
  <si>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</si>
  <si>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</si>
  <si>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</si>
  <si>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</si>
  <si>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</si>
  <si>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</si>
  <si>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</si>
  <si>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</si>
  <si>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</si>
  <si>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</si>
  <si>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</si>
  <si>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</si>
  <si>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</si>
  <si>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</si>
  <si>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</si>
  <si>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</si>
  <si>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</si>
  <si>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</si>
  <si>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</si>
  <si>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</si>
  <si>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</si>
  <si>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</si>
  <si>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</si>
  <si>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</si>
  <si>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</si>
  <si>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</si>
  <si>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</si>
  <si>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</si>
  <si>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</si>
  <si>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</si>
  <si>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</si>
  <si>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</si>
  <si>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</si>
  <si>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</si>
  <si>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</si>
  <si>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</si>
  <si>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</si>
  <si>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</si>
  <si>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</si>
  <si>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</si>
  <si>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</si>
  <si>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</si>
  <si>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</si>
  <si>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</si>
  <si>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</si>
  <si>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</si>
  <si>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</si>
  <si>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</si>
  <si>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</si>
  <si>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</si>
  <si>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</si>
  <si>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</si>
  <si>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</si>
  <si>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</si>
  <si>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</si>
  <si>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</si>
  <si>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</si>
  <si>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</si>
  <si>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</si>
  <si>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</si>
  <si>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</si>
  <si>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</si>
  <si>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</si>
  <si>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</si>
  <si>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</si>
  <si>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</si>
  <si>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</si>
  <si>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</si>
  <si>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</si>
  <si>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</si>
  <si>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</si>
  <si>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</si>
  <si>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</si>
  <si>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</si>
  <si>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</si>
  <si>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</si>
  <si>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</si>
  <si>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</si>
  <si>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</si>
  <si>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</si>
  <si>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</si>
  <si>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</si>
  <si>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</si>
  <si>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</si>
  <si>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</si>
  <si>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</si>
  <si>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</si>
  <si>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</si>
  <si>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</si>
  <si>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</si>
  <si>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</si>
  <si>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</si>
  <si>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</si>
  <si>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</si>
  <si>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</si>
  <si>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</si>
  <si>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</si>
  <si>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</si>
  <si>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</si>
  <si>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</si>
  <si>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</si>
  <si>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</si>
  <si>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</si>
  <si>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</si>
  <si>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</si>
  <si>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</si>
  <si>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</si>
  <si>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</si>
  <si>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</si>
  <si>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</si>
  <si>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</si>
  <si>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</si>
  <si>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</si>
  <si>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</si>
  <si>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</si>
  <si>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</si>
  <si>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</si>
  <si>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</si>
  <si>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</si>
  <si>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</si>
  <si>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</si>
  <si>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</si>
  <si>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</si>
  <si>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</si>
  <si>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</si>
  <si>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</si>
  <si>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</si>
  <si>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</si>
  <si>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</si>
  <si>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</si>
  <si>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</si>
  <si>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</si>
  <si>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</si>
  <si>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</si>
  <si>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</si>
  <si>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</si>
  <si>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</si>
  <si>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</si>
  <si>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</si>
  <si>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</si>
  <si>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</si>
  <si>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</si>
  <si>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</si>
  <si>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</si>
  <si>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</si>
  <si>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</si>
  <si>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</si>
  <si>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</si>
  <si>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</si>
  <si>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</si>
  <si>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</si>
  <si>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</si>
  <si>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</si>
  <si>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</si>
  <si>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</si>
  <si>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</si>
  <si>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</si>
  <si>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</si>
  <si>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</si>
  <si>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</si>
  <si>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</si>
  <si>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</si>
  <si>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</si>
  <si>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</si>
  <si>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</si>
  <si>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</si>
  <si>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</si>
  <si>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</si>
  <si>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</si>
  <si>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</si>
  <si>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</si>
  <si>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</si>
  <si>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</si>
  <si>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</si>
  <si>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</si>
  <si>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</si>
  <si>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</si>
  <si>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</si>
  <si>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</si>
  <si>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</si>
  <si>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</si>
  <si>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</si>
  <si>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</si>
  <si>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</si>
  <si>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</si>
  <si>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</si>
  <si>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</si>
  <si>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</si>
  <si>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</si>
  <si>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</si>
  <si>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</si>
  <si>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</si>
  <si>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</si>
  <si>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</si>
  <si>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</si>
  <si>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</si>
  <si>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</si>
  <si>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</si>
  <si>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</si>
  <si>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</si>
  <si>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</si>
  <si>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</si>
  <si>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</si>
  <si>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</si>
  <si>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</si>
  <si>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</si>
  <si>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</si>
  <si>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</si>
  <si>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</si>
  <si>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</si>
  <si>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</si>
  <si>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</si>
  <si>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</si>
  <si>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</si>
  <si>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</si>
  <si>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</si>
  <si>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</si>
  <si>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</si>
  <si>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</si>
  <si>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</si>
  <si>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</si>
  <si>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</si>
  <si>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</si>
  <si>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</si>
  <si>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</si>
  <si>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</si>
  <si>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</si>
  <si>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</si>
  <si>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</si>
  <si>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</si>
  <si>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</si>
  <si>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</si>
  <si>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</si>
  <si>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</si>
  <si>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</si>
  <si>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</si>
  <si>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</si>
  <si>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</si>
  <si>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</si>
  <si>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</si>
  <si>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</si>
  <si>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</si>
  <si>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</si>
  <si>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</si>
  <si>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</si>
  <si>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</si>
  <si>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</si>
  <si>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</si>
  <si>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</si>
  <si>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</si>
  <si>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</si>
  <si>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</si>
  <si>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</si>
  <si>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</si>
  <si>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</si>
  <si>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</si>
  <si>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</si>
  <si>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</si>
  <si>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</si>
  <si>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</si>
  <si>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</si>
  <si>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</si>
  <si>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</si>
  <si>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</si>
  <si>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</si>
  <si>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</si>
  <si>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</si>
  <si>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</si>
  <si>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</si>
  <si>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</si>
  <si>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</si>
  <si>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</si>
  <si>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</si>
  <si>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</si>
  <si>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</si>
  <si>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</si>
  <si>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</si>
  <si>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</si>
  <si>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</si>
  <si>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</si>
  <si>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</si>
  <si>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</si>
  <si>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</si>
  <si>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</si>
  <si>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</si>
  <si>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</si>
  <si>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</si>
  <si>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</si>
  <si>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</si>
  <si>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</si>
  <si>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</si>
  <si>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</si>
  <si>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</si>
  <si>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</si>
  <si>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</si>
  <si>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</si>
  <si>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</si>
  <si>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</si>
  <si>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</si>
  <si>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</si>
  <si>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</si>
  <si>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</si>
  <si>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</si>
  <si>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</si>
  <si>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</si>
  <si>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</si>
  <si>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</si>
  <si>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</si>
  <si>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</si>
  <si>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</si>
  <si>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</si>
  <si>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</si>
  <si>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</si>
  <si>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</si>
  <si>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</si>
  <si>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</si>
  <si>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</si>
  <si>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</si>
  <si>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</si>
  <si>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</si>
  <si>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</si>
  <si>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</si>
  <si>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</si>
  <si>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</si>
  <si>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</si>
  <si>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</si>
  <si>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</si>
  <si>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</si>
  <si>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</si>
  <si>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</si>
  <si>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</si>
  <si>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</si>
  <si>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</si>
  <si>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</si>
  <si>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</si>
  <si>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</si>
  <si>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</si>
  <si>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</si>
  <si>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</si>
  <si>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</si>
  <si>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</si>
  <si>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</si>
  <si>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</si>
  <si>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</si>
  <si>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</si>
  <si>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</si>
  <si>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</si>
  <si>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</si>
  <si>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</si>
  <si>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</si>
  <si>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</si>
  <si>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</si>
  <si>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</si>
  <si>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</si>
  <si>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</si>
  <si>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</si>
  <si>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</si>
  <si>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</si>
  <si>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</si>
  <si>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</si>
  <si>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</si>
  <si>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</si>
  <si>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</si>
  <si>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</si>
  <si>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</si>
  <si>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</si>
  <si>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</si>
  <si>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</si>
  <si>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</si>
  <si>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</si>
  <si>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</si>
  <si>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</si>
  <si>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</si>
  <si>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</si>
  <si>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</si>
  <si>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</si>
  <si>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</si>
  <si>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</si>
  <si>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</si>
  <si>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</si>
  <si>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</si>
  <si>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</si>
  <si>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</si>
  <si>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</si>
  <si>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</si>
  <si>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</si>
  <si>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</si>
  <si>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</si>
  <si>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</si>
  <si>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</si>
  <si>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</si>
  <si>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</si>
  <si>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</si>
  <si>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</si>
  <si>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</si>
  <si>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</si>
  <si>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</si>
  <si>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</si>
  <si>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</si>
  <si>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</si>
  <si>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</si>
  <si>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</si>
  <si>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</si>
  <si>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</si>
  <si>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</si>
  <si>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</si>
  <si>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</si>
  <si>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</si>
  <si>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</si>
  <si>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</si>
  <si>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</si>
  <si>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</si>
  <si>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</si>
  <si>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</si>
  <si>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</si>
  <si>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</si>
  <si>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</si>
  <si>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</si>
  <si>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</si>
  <si>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</si>
  <si>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</si>
  <si>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</si>
  <si>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</si>
  <si>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</si>
  <si>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</si>
  <si>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</si>
  <si>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</si>
  <si>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</si>
  <si>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</si>
  <si>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</si>
  <si>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</si>
  <si>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</si>
  <si>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</si>
  <si>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</si>
  <si>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</si>
  <si>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</si>
  <si>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</si>
  <si>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</si>
  <si>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</si>
  <si>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</si>
  <si>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</si>
  <si>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</si>
  <si>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</si>
  <si>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</si>
  <si>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</si>
  <si>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</si>
  <si>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</si>
  <si>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</si>
  <si>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</si>
  <si>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</si>
  <si>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</si>
  <si>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</si>
  <si>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</si>
  <si>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</si>
  <si>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</si>
  <si>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</si>
  <si>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</si>
  <si>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</si>
  <si>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</si>
  <si>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</si>
  <si>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</si>
  <si>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</si>
  <si>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</si>
  <si>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</si>
  <si>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</si>
  <si>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</si>
  <si>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</si>
  <si>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</si>
  <si>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</si>
  <si>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</si>
  <si>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</si>
  <si>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</si>
  <si>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</si>
  <si>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</si>
  <si>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</si>
  <si>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</si>
  <si>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</si>
  <si>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</si>
  <si>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</si>
  <si>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</si>
  <si>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</si>
  <si>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</si>
  <si>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</si>
  <si>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</si>
  <si>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</si>
  <si>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</si>
  <si>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</si>
  <si>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</si>
  <si>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</si>
  <si>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</si>
  <si>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</si>
  <si>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</si>
  <si>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</si>
  <si>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</si>
  <si>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</si>
  <si>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</si>
  <si>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</si>
  <si>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</si>
  <si>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</si>
  <si>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</si>
  <si>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</si>
  <si>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</si>
  <si>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</si>
  <si>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</si>
  <si>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</si>
  <si>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</si>
  <si>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</si>
  <si>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</si>
  <si>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</si>
  <si>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</si>
  <si>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</si>
  <si>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</si>
  <si>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</si>
  <si>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</si>
  <si>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</si>
  <si>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</si>
  <si>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</si>
  <si>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</si>
  <si>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</si>
  <si>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</si>
  <si>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</si>
  <si>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</si>
  <si>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</si>
  <si>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</si>
  <si>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</si>
  <si>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</si>
  <si>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</si>
  <si>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</si>
  <si>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</si>
  <si>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</si>
  <si>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</si>
  <si>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</si>
  <si>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</si>
  <si>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</si>
  <si>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</si>
  <si>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</si>
  <si>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</si>
  <si>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</si>
  <si>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</si>
  <si>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</si>
  <si>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</si>
  <si>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</si>
  <si>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</si>
  <si>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</si>
  <si>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</si>
  <si>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</si>
  <si>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</si>
  <si>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</si>
  <si>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</si>
  <si>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</si>
  <si>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</si>
  <si>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</si>
  <si>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</si>
  <si>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</si>
  <si>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</si>
  <si>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</si>
  <si>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</si>
  <si>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</si>
  <si>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</si>
  <si>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</si>
  <si>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</si>
  <si>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</si>
  <si>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</si>
  <si>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</si>
  <si>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</si>
  <si>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</si>
  <si>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</si>
  <si>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</si>
  <si>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</si>
  <si>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</si>
  <si>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</si>
  <si>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</si>
  <si>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</si>
  <si>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</si>
  <si>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</si>
  <si>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</si>
  <si>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</si>
  <si>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</si>
  <si>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</si>
  <si>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</si>
  <si>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</si>
  <si>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</si>
  <si>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</si>
  <si>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</si>
  <si>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</si>
  <si>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</si>
  <si>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</si>
  <si>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</si>
  <si>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</si>
  <si>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</si>
  <si>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</si>
  <si>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</si>
  <si>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</si>
  <si>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</si>
  <si>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</si>
  <si>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</si>
  <si>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</si>
  <si>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</si>
  <si>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</si>
  <si>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</si>
  <si>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</si>
  <si>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</si>
  <si>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</si>
  <si>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</si>
  <si>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</si>
  <si>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</si>
  <si>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</si>
  <si>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</si>
  <si>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</si>
  <si>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</si>
  <si>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</si>
  <si>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</si>
  <si>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</si>
  <si>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</si>
  <si>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</si>
  <si>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</si>
  <si>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</si>
  <si>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</si>
  <si>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</si>
  <si>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</si>
  <si>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</si>
  <si>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</si>
  <si>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</si>
  <si>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</si>
  <si>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</si>
  <si>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</si>
  <si>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</si>
  <si>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</si>
  <si>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</si>
  <si>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</si>
  <si>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</si>
  <si>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</si>
  <si>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</si>
  <si>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</si>
  <si>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</si>
  <si>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</si>
  <si>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</si>
  <si>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</si>
  <si>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</si>
  <si>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</si>
  <si>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</si>
  <si>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</si>
  <si>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</si>
  <si>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</si>
  <si>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</si>
  <si>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</si>
  <si>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</si>
  <si>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</si>
  <si>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</si>
  <si>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</si>
  <si>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</si>
  <si>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</si>
  <si>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</si>
  <si>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</si>
  <si>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</si>
  <si>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</si>
  <si>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</si>
  <si>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</si>
  <si>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</si>
  <si>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</si>
  <si>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</si>
  <si>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</si>
  <si>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</si>
  <si>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</si>
  <si>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</si>
  <si>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</si>
  <si>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</si>
  <si>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</si>
  <si>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</si>
  <si>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</si>
  <si>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</si>
  <si>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</si>
  <si>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</si>
  <si>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</si>
  <si>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</si>
  <si>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</si>
  <si>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</si>
  <si>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</si>
  <si>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</si>
  <si>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</si>
  <si>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</si>
  <si>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</si>
  <si>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</si>
  <si>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</si>
  <si>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</si>
  <si>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</si>
  <si>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</si>
  <si>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</si>
  <si>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</si>
  <si>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</si>
  <si>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</si>
  <si>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</si>
  <si>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</si>
  <si>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</si>
  <si>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</si>
  <si>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</si>
  <si>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</si>
  <si>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</si>
  <si>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</si>
  <si>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</si>
  <si>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</si>
  <si>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</si>
  <si>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</si>
  <si>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</si>
  <si>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</si>
  <si>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</si>
  <si>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</si>
  <si>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</si>
  <si>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</si>
  <si>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</si>
  <si>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</si>
  <si>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</si>
  <si>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</si>
  <si>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</si>
  <si>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</si>
  <si>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</si>
  <si>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</si>
  <si>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</si>
  <si>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</si>
  <si>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</si>
  <si>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</si>
  <si>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</si>
  <si>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</si>
  <si>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</si>
  <si>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</si>
  <si>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</si>
  <si>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</si>
  <si>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</si>
  <si>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</si>
  <si>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</si>
  <si>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</si>
  <si>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</si>
  <si>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</si>
  <si>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</si>
  <si>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</si>
  <si>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</si>
  <si>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</si>
  <si>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</si>
  <si>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</si>
  <si>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</si>
  <si>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</si>
  <si>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</si>
  <si>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</si>
  <si>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</si>
  <si>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</si>
  <si>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</si>
  <si>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</si>
  <si>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</si>
  <si>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</si>
  <si>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</si>
  <si>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</si>
  <si>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</si>
  <si>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</si>
  <si>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</si>
  <si>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</si>
  <si>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</si>
  <si>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</si>
  <si>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</si>
  <si>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</si>
  <si>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</si>
  <si>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</si>
  <si>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</si>
  <si>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</si>
  <si>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</si>
  <si>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</si>
  <si>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</si>
  <si>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</si>
  <si>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</si>
  <si>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</si>
  <si>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</si>
  <si>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</si>
  <si>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</si>
  <si>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</si>
  <si>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</si>
  <si>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</si>
  <si>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</si>
  <si>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</si>
  <si>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</si>
  <si>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</si>
  <si>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</si>
  <si>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</si>
  <si>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</si>
  <si>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</si>
  <si>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</si>
  <si>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</si>
  <si>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</si>
  <si>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</si>
  <si>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</si>
  <si>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</si>
  <si>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</si>
  <si>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</si>
  <si>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</si>
  <si>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</si>
  <si>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</si>
  <si>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</si>
  <si>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</si>
  <si>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</si>
  <si>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</si>
  <si>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</si>
  <si>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</si>
  <si>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</si>
  <si>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</si>
  <si>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</si>
  <si>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</si>
  <si>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</si>
  <si>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</si>
  <si>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</si>
  <si>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</si>
  <si>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</si>
  <si>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</si>
  <si>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</si>
  <si>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</si>
  <si>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</si>
  <si>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</si>
  <si>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</si>
  <si>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</si>
  <si>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</si>
  <si>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</si>
  <si>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</si>
  <si>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</si>
  <si>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</si>
  <si>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</si>
  <si>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</si>
  <si>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</si>
  <si>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</si>
  <si>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</si>
  <si>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</si>
  <si>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</si>
  <si>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</si>
  <si>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</si>
  <si>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</si>
  <si>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</si>
  <si>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</si>
  <si>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</si>
  <si>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</si>
  <si>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</si>
  <si>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</si>
  <si>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</si>
  <si>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</si>
  <si>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</si>
  <si>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</si>
  <si>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</si>
  <si>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</si>
  <si>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</si>
  <si>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</si>
  <si>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</si>
  <si>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</si>
  <si>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</si>
  <si>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</si>
  <si>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</si>
  <si>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</si>
  <si>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</si>
  <si>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</si>
  <si>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</si>
  <si>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</si>
  <si>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</si>
  <si>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</si>
  <si>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</si>
  <si>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</si>
  <si>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</si>
  <si>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</si>
  <si>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</si>
  <si>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</si>
  <si>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</si>
  <si>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</si>
  <si>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</si>
  <si>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</si>
  <si>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</si>
  <si>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</si>
  <si>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</si>
  <si>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</si>
  <si>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</si>
  <si>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</si>
  <si>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</si>
  <si>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</si>
  <si>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</si>
  <si>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</si>
  <si>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</si>
  <si>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</si>
  <si>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</si>
  <si>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</si>
  <si>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</si>
  <si>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</si>
  <si>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</si>
  <si>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</si>
  <si>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</si>
  <si>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</si>
  <si>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</si>
  <si>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</si>
  <si>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</si>
  <si>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</si>
  <si>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</si>
  <si>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</si>
  <si>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</si>
  <si>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</si>
  <si>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</si>
  <si>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</si>
  <si>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</si>
  <si>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</si>
  <si>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</si>
  <si>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</si>
  <si>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</si>
  <si>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</si>
  <si>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</si>
  <si>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</si>
  <si>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</si>
  <si>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</si>
  <si>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</si>
  <si>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</si>
  <si>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</si>
  <si>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</si>
  <si>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</si>
  <si>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</si>
  <si>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</si>
  <si>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</si>
  <si>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</si>
  <si>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</si>
  <si>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</si>
  <si>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</si>
  <si>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</si>
  <si>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</si>
  <si>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</si>
  <si>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</si>
  <si>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</si>
  <si>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</si>
  <si>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</si>
  <si>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</si>
  <si>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</si>
  <si>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</si>
  <si>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</si>
  <si>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</si>
  <si>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</si>
  <si>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</si>
  <si>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</si>
  <si>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</si>
  <si>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</si>
  <si>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</si>
  <si>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</si>
  <si>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</si>
  <si>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</si>
  <si>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</si>
  <si>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</si>
  <si>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</si>
  <si>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</si>
  <si>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</si>
  <si>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</si>
  <si>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</si>
  <si>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</si>
  <si>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</si>
  <si>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</si>
  <si>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</si>
  <si>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</si>
  <si>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</si>
  <si>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</si>
  <si>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</si>
  <si>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</si>
  <si>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</si>
  <si>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</si>
  <si>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</si>
  <si>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</si>
  <si>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</si>
  <si>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</si>
  <si>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</si>
  <si>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</si>
  <si>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</si>
  <si>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</si>
  <si>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</si>
  <si>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</si>
  <si>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</si>
  <si>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</si>
  <si>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</si>
  <si>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</si>
  <si>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</si>
  <si>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</si>
  <si>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</si>
  <si>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</si>
  <si>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</si>
  <si>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</si>
  <si>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</si>
  <si>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</si>
  <si>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</si>
  <si>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</si>
  <si>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</si>
  <si>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</si>
  <si>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</si>
  <si>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</si>
  <si>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</si>
  <si>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</si>
  <si>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</si>
  <si>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</si>
  <si>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</si>
  <si>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</si>
  <si>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</si>
  <si>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</si>
  <si>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</si>
  <si>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</si>
  <si>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</si>
  <si>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</si>
  <si>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</si>
  <si>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</si>
  <si>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</si>
  <si>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</si>
  <si>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</si>
  <si>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</si>
  <si>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</si>
  <si>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</si>
  <si>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</si>
  <si>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</si>
  <si>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</si>
  <si>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</si>
  <si>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</si>
  <si>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</si>
  <si>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</si>
  <si>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</si>
  <si>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</si>
  <si>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</si>
  <si>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</si>
  <si>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</si>
  <si>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</si>
  <si>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</si>
  <si>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</si>
  <si>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</si>
  <si>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</si>
  <si>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</si>
  <si>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</si>
  <si>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</si>
  <si>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</si>
  <si>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</si>
  <si>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</si>
  <si>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</si>
  <si>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</si>
  <si>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</si>
  <si>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</si>
  <si>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</si>
  <si>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</si>
  <si>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</si>
  <si>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</si>
  <si>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</si>
  <si>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</si>
  <si>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</si>
  <si>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</si>
  <si>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</si>
  <si>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</si>
  <si>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</si>
  <si>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</si>
  <si>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</si>
  <si>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</si>
  <si>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</si>
  <si>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</si>
  <si>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</si>
  <si>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</si>
  <si>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</si>
  <si>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</si>
  <si>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</si>
  <si>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</si>
  <si>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</si>
  <si>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</si>
  <si>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</si>
  <si>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</si>
  <si>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</si>
  <si>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</si>
  <si>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</si>
  <si>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</si>
  <si>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</si>
  <si>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</si>
  <si>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</si>
  <si>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</si>
  <si>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</si>
  <si>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</si>
  <si>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</si>
  <si>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</si>
  <si>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</si>
  <si>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</si>
  <si>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</si>
  <si>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</si>
  <si>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</si>
  <si>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</si>
  <si>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</si>
  <si>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</si>
  <si>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</si>
  <si>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</si>
  <si>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</si>
  <si>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</si>
  <si>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</si>
  <si>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</si>
  <si>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</si>
  <si>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</si>
  <si>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</si>
  <si>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</si>
  <si>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</si>
  <si>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</si>
  <si>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</si>
  <si>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</si>
  <si>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</si>
  <si>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</si>
  <si>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</si>
  <si>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</si>
  <si>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</si>
  <si>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</si>
  <si>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</si>
  <si>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</si>
  <si>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</si>
  <si>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</si>
  <si>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</si>
  <si>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</si>
  <si>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</si>
  <si>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</si>
  <si>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</si>
  <si>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</si>
  <si>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</si>
  <si>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</si>
  <si>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</si>
  <si>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</si>
  <si>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</si>
  <si>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</si>
  <si>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</si>
  <si>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</si>
  <si>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</si>
  <si>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</si>
  <si>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</si>
  <si>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</si>
  <si>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</si>
  <si>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</si>
  <si>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</si>
  <si>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</si>
  <si>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</si>
  <si>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</si>
  <si>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</si>
  <si>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</si>
  <si>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</si>
  <si>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</si>
  <si>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</si>
  <si>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</si>
  <si>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</si>
  <si>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</si>
  <si>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</si>
  <si>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</si>
  <si>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</si>
  <si>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</si>
  <si>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</si>
  <si>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</si>
  <si>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</si>
  <si>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</si>
  <si>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</si>
  <si>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</si>
  <si>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</si>
  <si>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</si>
  <si>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</si>
  <si>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</si>
  <si>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</si>
  <si>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</si>
  <si>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</si>
  <si>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</si>
  <si>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</si>
  <si>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</si>
  <si>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</si>
  <si>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</si>
  <si>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</si>
  <si>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</si>
  <si>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</si>
  <si>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</si>
  <si>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</si>
  <si>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</si>
  <si>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</si>
  <si>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</si>
  <si>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</si>
  <si>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</si>
  <si>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</si>
  <si>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</si>
  <si>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</si>
  <si>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</si>
  <si>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</si>
  <si>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</si>
  <si>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</si>
  <si>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</si>
  <si>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</si>
  <si>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</si>
  <si>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</si>
  <si>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</si>
  <si>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</si>
  <si>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</si>
  <si>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</si>
  <si>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</si>
  <si>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</si>
  <si>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</si>
  <si>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</si>
  <si>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</si>
  <si>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</si>
  <si>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</si>
  <si>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</si>
  <si>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</si>
  <si>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</si>
  <si>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</si>
  <si>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</si>
  <si>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</si>
  <si>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</si>
  <si>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</si>
  <si>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</si>
  <si>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</si>
  <si>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</si>
  <si>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</si>
  <si>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</si>
  <si>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</si>
  <si>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</si>
  <si>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</si>
  <si>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</si>
  <si>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</si>
  <si>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</si>
  <si>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</si>
  <si>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</si>
  <si>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</si>
  <si>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</si>
  <si>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</si>
  <si>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</si>
  <si>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</si>
  <si>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</si>
  <si>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</si>
  <si>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</si>
  <si>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</si>
  <si>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</si>
  <si>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</si>
  <si>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</si>
  <si>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</si>
  <si>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</si>
  <si>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</si>
  <si>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</si>
  <si>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</si>
  <si>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</si>
  <si>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</si>
  <si>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</si>
  <si>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</si>
  <si>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</si>
  <si>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</si>
  <si>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</si>
  <si>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</si>
  <si>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</si>
  <si>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</si>
  <si>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</si>
  <si>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</si>
  <si>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</si>
  <si>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</si>
  <si>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</si>
  <si>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</si>
  <si>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</si>
  <si>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</si>
  <si>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</si>
  <si>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</si>
  <si>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</si>
  <si>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</si>
  <si>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</si>
  <si>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</si>
  <si>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</si>
  <si>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</si>
  <si>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</si>
  <si>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</si>
  <si>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</si>
  <si>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</si>
  <si>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</si>
  <si>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</si>
  <si>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</si>
  <si>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</si>
  <si>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</si>
  <si>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</si>
  <si>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</si>
  <si>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</si>
  <si>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</si>
  <si>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</si>
  <si>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</si>
  <si>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</si>
  <si>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</si>
  <si>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</si>
  <si>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</si>
  <si>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</si>
  <si>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</si>
  <si>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</si>
  <si>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</si>
  <si>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</si>
  <si>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</si>
  <si>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</si>
  <si>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</si>
  <si>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</si>
  <si>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</si>
  <si>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</si>
  <si>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</si>
  <si>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</si>
  <si>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</si>
  <si>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</si>
  <si>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</si>
  <si>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</si>
  <si>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</si>
  <si>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</si>
  <si>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</si>
  <si>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</si>
  <si>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</si>
  <si>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</si>
  <si>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</si>
  <si>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</si>
  <si>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</si>
  <si>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</si>
  <si>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</si>
  <si>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</si>
  <si>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</si>
  <si>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</si>
  <si>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</si>
  <si>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</si>
  <si>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</si>
  <si>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</si>
  <si>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</si>
  <si>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</si>
  <si>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</si>
  <si>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</si>
  <si>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</si>
  <si>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</si>
  <si>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</si>
  <si>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</si>
  <si>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</si>
  <si>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</si>
  <si>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</si>
  <si>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</si>
  <si>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</si>
  <si>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</si>
  <si>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</si>
  <si>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</si>
  <si>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</si>
  <si>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</si>
  <si>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</si>
  <si>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</si>
  <si>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</si>
  <si>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</si>
  <si>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</si>
  <si>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</si>
  <si>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</si>
  <si>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</si>
  <si>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</si>
  <si>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</si>
  <si>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</si>
  <si>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</si>
  <si>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</si>
  <si>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</si>
  <si>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</si>
  <si>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</si>
  <si>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</si>
  <si>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</si>
  <si>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</si>
  <si>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</si>
  <si>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</si>
  <si>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</si>
  <si>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</si>
  <si>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</si>
  <si>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</si>
  <si>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</si>
  <si>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</si>
  <si>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</si>
  <si>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</si>
  <si>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</si>
  <si>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</si>
  <si>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</si>
  <si>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</si>
  <si>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</si>
  <si>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</si>
  <si>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</si>
  <si>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</si>
  <si>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</si>
  <si>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</si>
  <si>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</si>
  <si>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</si>
  <si>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</si>
  <si>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</si>
  <si>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</si>
  <si>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</si>
  <si>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</si>
  <si>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</si>
  <si>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</si>
  <si>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</si>
  <si>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</si>
  <si>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</si>
  <si>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</si>
  <si>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</si>
  <si>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</si>
  <si>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</si>
  <si>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</si>
  <si>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</si>
  <si>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</si>
  <si>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</si>
  <si>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</si>
  <si>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</si>
  <si>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</si>
  <si>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</si>
  <si>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</si>
  <si>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</si>
  <si>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</si>
  <si>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</si>
  <si>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</si>
  <si>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</si>
  <si>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</si>
  <si>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</si>
  <si>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</si>
  <si>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</si>
  <si>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</si>
  <si>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</si>
  <si>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</si>
  <si>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</si>
  <si>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</si>
  <si>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</si>
  <si>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</si>
  <si>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</si>
  <si>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</si>
  <si>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</si>
  <si>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</si>
  <si>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</si>
  <si>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</si>
  <si>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</si>
  <si>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</si>
  <si>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</si>
  <si>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</si>
  <si>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</si>
  <si>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</si>
  <si>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</si>
  <si>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</si>
  <si>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</si>
  <si>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</si>
  <si>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</si>
  <si>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</si>
  <si>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</si>
  <si>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</si>
  <si>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</si>
  <si>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</si>
  <si>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</si>
  <si>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</si>
  <si>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</si>
  <si>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</si>
  <si>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</si>
  <si>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</si>
  <si>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</si>
  <si>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</si>
  <si>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</si>
  <si>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</si>
  <si>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</si>
  <si>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</si>
  <si>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</si>
  <si>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</si>
  <si>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</si>
  <si>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</si>
  <si>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</si>
  <si>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</si>
  <si>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</si>
  <si>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</si>
  <si>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</si>
  <si>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</si>
  <si>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</si>
  <si>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</si>
  <si>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</si>
  <si>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</si>
  <si>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</si>
  <si>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</si>
  <si>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</si>
  <si>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</si>
  <si>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</si>
  <si>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</si>
  <si>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</si>
  <si>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</si>
  <si>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</si>
  <si>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</si>
  <si>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</si>
  <si>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</si>
  <si>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</si>
  <si>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</si>
  <si>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</si>
  <si>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</si>
  <si>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</si>
  <si>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</si>
  <si>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</si>
  <si>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</si>
  <si>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</si>
  <si>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</si>
  <si>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</si>
  <si>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</si>
  <si>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</si>
  <si>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</si>
  <si>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</si>
  <si>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</si>
  <si>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</si>
  <si>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</si>
  <si>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</si>
  <si>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</si>
  <si>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</si>
  <si>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</si>
  <si>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</si>
  <si>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</si>
  <si>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</si>
  <si>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</si>
  <si>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</si>
  <si>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</si>
  <si>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</si>
  <si>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</si>
  <si>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</si>
  <si>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</si>
  <si>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</si>
  <si>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</si>
  <si>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</si>
  <si>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</si>
  <si>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</si>
  <si>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</si>
  <si>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</si>
  <si>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</si>
  <si>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</si>
  <si>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</si>
  <si>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</si>
  <si>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</si>
  <si>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</si>
  <si>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</si>
  <si>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</si>
  <si>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</si>
  <si>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</si>
  <si>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</si>
  <si>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</si>
  <si>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</si>
  <si>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</si>
  <si>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</si>
  <si>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</si>
  <si>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</si>
  <si>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</si>
  <si>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</si>
  <si>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</si>
  <si>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</si>
  <si>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</si>
  <si>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</si>
  <si>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</si>
  <si>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</si>
  <si>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</si>
  <si>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</si>
  <si>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</si>
  <si>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</si>
  <si>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</si>
  <si>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</si>
  <si>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</si>
  <si>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</si>
  <si>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</si>
  <si>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</si>
  <si>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</si>
  <si>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</si>
  <si>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</si>
  <si>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</si>
  <si>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</si>
  <si>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</si>
  <si>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</si>
  <si>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</si>
  <si>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</si>
  <si>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</si>
  <si>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</si>
  <si>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</si>
  <si>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</si>
  <si>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</si>
  <si>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</si>
  <si>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</si>
  <si>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</si>
  <si>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</si>
  <si>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</si>
  <si>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</si>
  <si>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</si>
  <si>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</si>
  <si>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</si>
  <si>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</si>
  <si>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</si>
  <si>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</si>
  <si>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</si>
  <si>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</si>
  <si>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</si>
  <si>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</si>
  <si>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</si>
  <si>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</si>
  <si>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</si>
  <si>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</si>
  <si>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</si>
  <si>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</si>
  <si>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</si>
  <si>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</si>
  <si>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</si>
  <si>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</si>
  <si>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</si>
  <si>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</si>
  <si>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</si>
  <si>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</si>
  <si>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</si>
  <si>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</si>
  <si>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</si>
  <si>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</si>
  <si>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</si>
  <si>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</si>
  <si>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</si>
  <si>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</si>
  <si>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</si>
  <si>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</si>
  <si>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</si>
  <si>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</si>
  <si>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</si>
  <si>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</si>
  <si>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</si>
  <si>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</si>
  <si>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</si>
  <si>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</si>
  <si>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</si>
  <si>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</si>
  <si>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</si>
  <si>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</si>
  <si>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</si>
  <si>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</si>
  <si>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</si>
  <si>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</si>
  <si>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</si>
  <si>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</si>
  <si>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</si>
  <si>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</si>
  <si>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</si>
  <si>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</si>
  <si>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</si>
  <si>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</si>
  <si>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</si>
  <si>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</si>
  <si>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</si>
  <si>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</si>
  <si>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</si>
  <si>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</si>
  <si>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</si>
  <si>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</si>
  <si>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</si>
  <si>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</si>
  <si>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</si>
  <si>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</si>
  <si>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</si>
  <si>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</si>
  <si>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</si>
  <si>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</si>
  <si>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</si>
  <si>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</si>
  <si>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</si>
  <si>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</si>
  <si>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</si>
  <si>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</si>
  <si>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</si>
  <si>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</si>
  <si>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</si>
  <si>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</si>
  <si>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</si>
  <si>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</si>
  <si>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</si>
  <si>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</si>
  <si>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</si>
  <si>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</si>
  <si>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</si>
  <si>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</si>
  <si>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</si>
  <si>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</si>
  <si>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</si>
  <si>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</si>
  <si>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</si>
  <si>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</si>
  <si>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</si>
  <si>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</si>
  <si>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</si>
  <si>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</si>
  <si>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</si>
  <si>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</si>
  <si>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</si>
  <si>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</si>
  <si>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</si>
  <si>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</si>
  <si>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</si>
  <si>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</si>
  <si>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</si>
  <si>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</si>
  <si>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</si>
  <si>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</si>
  <si>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</si>
  <si>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</si>
  <si>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</si>
  <si>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</si>
  <si>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</si>
  <si>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</si>
  <si>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</si>
  <si>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</si>
  <si>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</si>
  <si>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</si>
  <si>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</si>
  <si>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</si>
  <si>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</si>
  <si>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</si>
  <si>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</si>
  <si>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</si>
  <si>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</si>
  <si>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</si>
  <si>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</si>
  <si>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</si>
  <si>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</si>
  <si>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</si>
  <si>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</si>
  <si>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</si>
  <si>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</si>
  <si>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</si>
  <si>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</si>
  <si>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</si>
  <si>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</si>
  <si>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</si>
  <si>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</si>
  <si>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</si>
  <si>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</si>
  <si>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</si>
  <si>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</si>
  <si>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</si>
  <si>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</si>
  <si>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</si>
  <si>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</si>
  <si>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</si>
  <si>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</si>
  <si>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</si>
  <si>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</si>
  <si>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</si>
  <si>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</si>
  <si>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</si>
  <si>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</si>
  <si>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</si>
  <si>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</si>
  <si>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</si>
  <si>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</si>
  <si>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</si>
  <si>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</si>
  <si>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</si>
  <si>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</si>
  <si>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</si>
  <si>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</si>
  <si>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</si>
  <si>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</si>
  <si>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</si>
  <si>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</si>
  <si>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</si>
  <si>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</si>
  <si>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</si>
  <si>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</si>
  <si>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</si>
  <si>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</si>
  <si>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</si>
  <si>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</si>
  <si>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</si>
  <si>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</si>
  <si>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</si>
  <si>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</si>
  <si>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</si>
  <si>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</si>
  <si>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</si>
  <si>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</si>
  <si>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</si>
  <si>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</si>
  <si>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</si>
  <si>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</si>
  <si>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</si>
  <si>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</si>
  <si>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</si>
  <si>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</si>
  <si>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</si>
  <si>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</si>
  <si>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</si>
  <si>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</si>
  <si>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</si>
  <si>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</si>
  <si>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</si>
  <si>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</si>
  <si>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</si>
  <si>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</si>
  <si>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</si>
  <si>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</si>
  <si>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</si>
  <si>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</si>
  <si>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</si>
  <si>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</si>
  <si>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</si>
  <si>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</si>
  <si>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</si>
  <si>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</si>
  <si>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</si>
  <si>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</si>
  <si>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</si>
  <si>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</si>
  <si>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</si>
  <si>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</si>
  <si>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</si>
  <si>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</si>
  <si>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</si>
  <si>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</si>
  <si>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</si>
  <si>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</si>
  <si>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</si>
  <si>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</si>
  <si>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</si>
  <si>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</si>
  <si>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</si>
  <si>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</si>
  <si>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</si>
  <si>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</si>
  <si>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</si>
  <si>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</si>
  <si>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</si>
  <si>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</si>
  <si>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</si>
  <si>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</si>
  <si>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</si>
  <si>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</si>
  <si>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</si>
  <si>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</si>
  <si>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</si>
  <si>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</si>
  <si>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</si>
  <si>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</si>
  <si>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</si>
  <si>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</si>
  <si>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</si>
  <si>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</si>
  <si>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</si>
  <si>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</si>
  <si>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</si>
  <si>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</si>
  <si>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</si>
  <si>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</si>
  <si>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</si>
  <si>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</si>
  <si>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</si>
  <si>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</si>
  <si>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</si>
  <si>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</si>
  <si>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</si>
  <si>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</si>
  <si>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</si>
  <si>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</si>
  <si>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</si>
  <si>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</si>
  <si>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</si>
  <si>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</si>
  <si>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</si>
  <si>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</si>
  <si>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</si>
  <si>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</si>
  <si>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</si>
  <si>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</si>
  <si>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</si>
  <si>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</si>
  <si>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</si>
  <si>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</si>
  <si>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</si>
  <si>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</si>
  <si>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</si>
  <si>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</si>
  <si>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</si>
  <si>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</si>
  <si>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</si>
  <si>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</si>
  <si>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</si>
  <si>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</si>
  <si>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</si>
  <si>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</si>
  <si>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</si>
  <si>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</si>
  <si>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</si>
  <si>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</si>
  <si>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</si>
  <si>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</si>
  <si>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</si>
  <si>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</si>
  <si>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</si>
  <si>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</si>
  <si>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</si>
  <si>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</si>
  <si>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</si>
  <si>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</si>
  <si>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</si>
  <si>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</si>
  <si>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</si>
  <si>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</si>
  <si>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</si>
  <si>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</si>
  <si>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</si>
  <si>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</si>
  <si>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</si>
  <si>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</si>
  <si>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</si>
  <si>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</si>
  <si>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</si>
  <si>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</si>
  <si>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</si>
  <si>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</si>
  <si>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</si>
  <si>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</si>
  <si>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</si>
  <si>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</si>
  <si>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</si>
  <si>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</si>
  <si>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</si>
  <si>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</si>
  <si>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</si>
  <si>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</si>
  <si>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</si>
  <si>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</si>
  <si>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</si>
  <si>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</si>
  <si>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</si>
  <si>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</si>
  <si>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</si>
  <si>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</si>
  <si>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</si>
  <si>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</si>
  <si>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</si>
  <si>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</si>
  <si>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</si>
  <si>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</si>
  <si>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</si>
  <si>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</si>
  <si>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</si>
  <si>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</si>
  <si>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</si>
  <si>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</si>
  <si>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</si>
  <si>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</si>
  <si>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</si>
  <si>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</si>
  <si>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</si>
  <si>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</si>
  <si>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</si>
  <si>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</si>
  <si>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</si>
  <si>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</si>
  <si>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</si>
  <si>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</si>
  <si>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</si>
  <si>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</si>
  <si>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</si>
  <si>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</si>
  <si>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</si>
  <si>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</si>
  <si>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</si>
  <si>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</si>
  <si>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</si>
  <si>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</si>
  <si>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</si>
  <si>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</si>
  <si>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</si>
  <si>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</si>
  <si>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</si>
  <si>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</si>
  <si>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</si>
  <si>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</si>
  <si>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</si>
  <si>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</si>
  <si>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</si>
  <si>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</si>
  <si>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</si>
  <si>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</si>
  <si>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</si>
  <si>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</si>
  <si>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</si>
  <si>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</si>
  <si>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</si>
  <si>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</si>
  <si>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</si>
  <si>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</si>
  <si>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</si>
  <si>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</si>
  <si>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</si>
  <si>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</si>
  <si>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</si>
  <si>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</si>
  <si>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</si>
  <si>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</si>
  <si>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</si>
  <si>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</si>
  <si>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</si>
  <si>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</si>
  <si>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</si>
  <si>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</si>
  <si>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</si>
  <si>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</si>
  <si>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</si>
  <si>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</si>
  <si>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</si>
  <si>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</si>
  <si>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</si>
  <si>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</si>
  <si>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</si>
  <si>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</si>
  <si>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</si>
  <si>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</si>
  <si>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</si>
  <si>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</si>
  <si>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</si>
  <si>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</si>
  <si>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</si>
  <si>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</si>
  <si>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</si>
  <si>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</si>
  <si>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</si>
  <si>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</si>
  <si>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</si>
  <si>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</si>
  <si>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</si>
  <si>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</si>
  <si>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</si>
  <si>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</si>
  <si>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</si>
  <si>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</si>
  <si>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</si>
  <si>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</si>
  <si>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</si>
  <si>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</si>
  <si>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</si>
  <si>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</si>
  <si>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</si>
  <si>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</si>
  <si>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</si>
  <si>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</si>
  <si>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</si>
  <si>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</si>
  <si>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</si>
  <si>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</si>
  <si>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</si>
  <si>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</si>
  <si>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</si>
  <si>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</si>
  <si>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</si>
  <si>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</si>
  <si>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</si>
  <si>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</si>
  <si>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</si>
  <si>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</si>
  <si>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</si>
  <si>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</si>
  <si>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</si>
  <si>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</si>
  <si>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</si>
  <si>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</si>
  <si>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</si>
  <si>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</si>
  <si>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</si>
  <si>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</si>
  <si>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</si>
  <si>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</si>
  <si>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</si>
  <si>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</si>
  <si>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</si>
  <si>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</si>
  <si>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</si>
  <si>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</si>
  <si>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</si>
  <si>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</si>
  <si>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</si>
  <si>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</si>
  <si>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</si>
  <si>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</si>
  <si>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</si>
  <si>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</si>
  <si>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</si>
  <si>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</si>
  <si>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</si>
  <si>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</si>
  <si>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</si>
  <si>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</si>
  <si>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</si>
  <si>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</si>
  <si>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</si>
  <si>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</si>
  <si>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</si>
  <si>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</si>
  <si>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</si>
  <si>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</si>
  <si>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</si>
  <si>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</si>
  <si>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</si>
  <si>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</si>
  <si>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</si>
  <si>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</si>
  <si>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</si>
  <si>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</si>
  <si>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</si>
  <si>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</si>
  <si>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</si>
  <si>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</si>
  <si>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</si>
  <si>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</si>
  <si>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</si>
  <si>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</si>
  <si>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</si>
  <si>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</si>
  <si>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</si>
  <si>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</si>
  <si>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</si>
  <si>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</si>
  <si>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</si>
  <si>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</si>
  <si>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</si>
  <si>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</si>
  <si>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</si>
  <si>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</si>
  <si>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</si>
  <si>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</si>
  <si>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</si>
  <si>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</si>
  <si>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</si>
  <si>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</si>
  <si>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</si>
  <si>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</si>
  <si>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</si>
  <si>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</si>
  <si>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</si>
  <si>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</si>
  <si>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</si>
  <si>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</si>
  <si>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</si>
  <si>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</si>
  <si>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</si>
  <si>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</si>
  <si>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</si>
  <si>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</si>
  <si>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</si>
  <si>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</si>
  <si>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</si>
  <si>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</si>
  <si>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</si>
  <si>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</si>
  <si>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</si>
  <si>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</si>
  <si>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</si>
  <si>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</si>
  <si>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</si>
  <si>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</si>
  <si>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</si>
  <si>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</si>
  <si>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</si>
  <si>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</si>
  <si>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</si>
  <si>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</si>
  <si>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</si>
  <si>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</si>
  <si>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</si>
  <si>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</si>
  <si>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</si>
  <si>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</si>
  <si>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</si>
  <si>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</si>
  <si>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</si>
  <si>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</si>
  <si>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</si>
  <si>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</si>
  <si>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</si>
  <si>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</si>
  <si>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</si>
  <si>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</si>
  <si>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</si>
  <si>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</si>
  <si>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</si>
  <si>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</si>
  <si>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</si>
  <si>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</si>
  <si>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</si>
  <si>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</si>
  <si>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</si>
  <si>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</si>
  <si>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</si>
  <si>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</si>
  <si>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</si>
  <si>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</si>
  <si>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</si>
  <si>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</si>
  <si>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</si>
  <si>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</si>
  <si>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</si>
  <si>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</si>
  <si>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</si>
  <si>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</si>
  <si>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</si>
  <si>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</si>
  <si>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</si>
  <si>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</si>
  <si>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</si>
  <si>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</si>
  <si>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</si>
  <si>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</si>
  <si>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</si>
  <si>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</si>
  <si>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</si>
  <si>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</si>
  <si>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</si>
  <si>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</si>
  <si>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</si>
  <si>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</si>
  <si>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</si>
  <si>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</si>
  <si>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</si>
  <si>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</si>
  <si>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</si>
  <si>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</si>
  <si>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</si>
  <si>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</si>
  <si>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</si>
  <si>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</si>
  <si>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</si>
  <si>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</si>
  <si>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</si>
  <si>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</si>
  <si>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</si>
  <si>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</si>
  <si>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</si>
  <si>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</si>
  <si>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</si>
  <si>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</si>
  <si>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</si>
  <si>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</si>
  <si>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</si>
  <si>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</si>
  <si>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</si>
  <si>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</si>
  <si>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</si>
  <si>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</si>
  <si>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</si>
  <si>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</si>
  <si>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</si>
  <si>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</si>
  <si>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</si>
  <si>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</si>
  <si>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</si>
  <si>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</si>
  <si>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</si>
  <si>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</si>
  <si>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</si>
  <si>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</si>
  <si>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</si>
  <si>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</si>
  <si>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</si>
  <si>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</si>
  <si>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</si>
  <si>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</si>
  <si>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</si>
  <si>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</si>
  <si>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</si>
  <si>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</si>
  <si>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</si>
  <si>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</si>
  <si>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</si>
  <si>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</si>
  <si>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</si>
  <si>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</si>
  <si>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</si>
  <si>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</si>
  <si>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</si>
  <si>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</si>
  <si>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</si>
  <si>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</si>
  <si>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</si>
  <si>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</si>
  <si>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</si>
  <si>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</si>
  <si>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</si>
  <si>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</si>
  <si>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</si>
  <si>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</si>
  <si>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</si>
  <si>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</si>
  <si>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</si>
  <si>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</si>
  <si>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</si>
  <si>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</si>
  <si>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</si>
  <si>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</si>
  <si>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</si>
  <si>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</si>
  <si>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</si>
  <si>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</si>
  <si>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</si>
  <si>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</si>
  <si>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</si>
  <si>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</si>
  <si>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</si>
  <si>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</si>
  <si>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</si>
  <si>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</si>
  <si>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</si>
  <si>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</si>
  <si>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</si>
  <si>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</si>
  <si>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</si>
  <si>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</si>
  <si>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</si>
  <si>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</si>
  <si>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</si>
  <si>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</si>
  <si>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</si>
  <si>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</si>
  <si>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</si>
  <si>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</si>
  <si>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</si>
  <si>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</si>
  <si>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</si>
  <si>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</si>
  <si>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</si>
  <si>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</si>
  <si>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</si>
  <si>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</si>
  <si>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</si>
  <si>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</si>
  <si>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</si>
  <si>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</si>
  <si>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</si>
  <si>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</si>
  <si>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</si>
  <si>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</si>
  <si>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</si>
  <si>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</si>
  <si>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</si>
  <si>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</si>
  <si>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</si>
  <si>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</si>
  <si>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</si>
  <si>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</si>
  <si>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</si>
  <si>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</si>
  <si>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</si>
  <si>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</si>
  <si>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</si>
  <si>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</si>
  <si>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</si>
  <si>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</si>
  <si>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</si>
  <si>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</si>
  <si>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</si>
  <si>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</si>
  <si>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</si>
  <si>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</si>
  <si>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</si>
  <si>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</si>
  <si>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</si>
  <si>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</si>
  <si>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</si>
  <si>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</si>
  <si>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</si>
  <si>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</si>
  <si>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</si>
  <si>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</si>
  <si>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</si>
  <si>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</si>
  <si>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</si>
  <si>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</si>
  <si>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</si>
  <si>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</si>
  <si>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</si>
  <si>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</si>
  <si>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</si>
  <si>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</si>
  <si>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</si>
  <si>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</si>
  <si>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</si>
  <si>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</si>
  <si>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</si>
  <si>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</si>
  <si>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</si>
  <si>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</si>
  <si>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</si>
  <si>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</si>
  <si>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</si>
  <si>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</si>
  <si>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</si>
  <si>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</si>
  <si>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</si>
  <si>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</si>
  <si>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</si>
  <si>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</si>
  <si>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</si>
  <si>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</si>
  <si>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</si>
  <si>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</si>
  <si>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</si>
  <si>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</si>
  <si>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</si>
  <si>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</si>
  <si>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</si>
  <si>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</si>
  <si>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</si>
  <si>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</si>
  <si>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</si>
  <si>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</si>
  <si>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</si>
  <si>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</si>
  <si>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</si>
  <si>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</si>
  <si>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</si>
  <si>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</si>
  <si>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</si>
  <si>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</si>
  <si>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</si>
  <si>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</si>
  <si>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</si>
  <si>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</si>
  <si>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</si>
  <si>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</si>
  <si>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</si>
  <si>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</si>
  <si>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</si>
  <si>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</si>
  <si>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</si>
  <si>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</si>
  <si>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</si>
  <si>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</si>
  <si>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</si>
  <si>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</si>
  <si>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</si>
  <si>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</si>
  <si>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</si>
  <si>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</si>
  <si>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</si>
  <si>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</si>
  <si>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</si>
  <si>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</si>
  <si>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</si>
  <si>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</si>
  <si>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</si>
  <si>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</si>
  <si>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</si>
  <si>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</si>
  <si>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</si>
  <si>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</si>
  <si>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</si>
  <si>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</si>
  <si>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</si>
  <si>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</si>
  <si>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</si>
  <si>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</si>
  <si>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</si>
  <si>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</si>
  <si>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</si>
  <si>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</si>
  <si>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</si>
  <si>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</si>
  <si>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</si>
  <si>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</si>
  <si>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</si>
  <si>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</si>
  <si>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</si>
  <si>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</si>
  <si>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</si>
  <si>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</si>
  <si>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</si>
  <si>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</si>
  <si>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</si>
  <si>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</si>
  <si>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</si>
  <si>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</si>
  <si>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</si>
  <si>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</si>
  <si>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</si>
  <si>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</si>
  <si>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</si>
  <si>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</si>
  <si>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</si>
  <si>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</si>
  <si>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</si>
  <si>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</si>
  <si>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</si>
  <si>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</si>
  <si>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</si>
  <si>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</si>
  <si>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</si>
  <si>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</si>
  <si>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</si>
  <si>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</si>
  <si>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</si>
  <si>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</si>
  <si>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</si>
  <si>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</si>
  <si>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</si>
  <si>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</si>
  <si>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</si>
  <si>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</si>
  <si>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</si>
  <si>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</si>
  <si>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</si>
  <si>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</si>
  <si>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</si>
  <si>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</si>
  <si>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</si>
  <si>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</si>
  <si>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</si>
  <si>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</si>
  <si>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</si>
  <si>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</si>
  <si>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</si>
  <si>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</si>
  <si>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</si>
  <si>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</si>
  <si>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</si>
  <si>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</si>
  <si>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</si>
  <si>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</si>
  <si>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</si>
  <si>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</si>
  <si>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</si>
  <si>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</si>
  <si>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</si>
  <si>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</si>
  <si>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</si>
  <si>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</si>
  <si>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</si>
  <si>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</si>
  <si>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</si>
  <si>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</si>
  <si>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</si>
  <si>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</si>
  <si>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</si>
  <si>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</si>
  <si>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</si>
  <si>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</si>
  <si>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</si>
  <si>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</si>
  <si>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</si>
  <si>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</si>
  <si>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</si>
  <si>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</si>
  <si>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</si>
  <si>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</si>
  <si>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</si>
  <si>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</si>
  <si>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</si>
  <si>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</si>
  <si>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</si>
  <si>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</si>
  <si>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</si>
  <si>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</si>
  <si>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</si>
  <si>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</si>
  <si>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</si>
  <si>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</si>
  <si>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</si>
  <si>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</si>
  <si>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</si>
  <si>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</si>
  <si>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</si>
  <si>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</si>
  <si>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</si>
  <si>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</si>
  <si>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</si>
  <si>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</si>
  <si>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</si>
  <si>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</si>
  <si>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</si>
  <si>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</si>
  <si>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</si>
  <si>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</si>
  <si>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</si>
  <si>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</si>
  <si>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</si>
  <si>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</si>
  <si>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</si>
  <si>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</si>
  <si>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</si>
  <si>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</si>
  <si>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</si>
  <si>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</si>
  <si>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</si>
  <si>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</si>
  <si>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</si>
  <si>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</si>
  <si>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</si>
  <si>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</si>
  <si>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</si>
  <si>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</si>
  <si>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</si>
  <si>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</si>
  <si>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</si>
  <si>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</si>
  <si>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</si>
  <si>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</si>
  <si>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</si>
  <si>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</si>
  <si>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</si>
  <si>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</si>
  <si>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</si>
  <si>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</si>
  <si>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</si>
  <si>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</si>
  <si>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</si>
  <si>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</si>
  <si>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</si>
  <si>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</si>
  <si>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</si>
  <si>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</si>
  <si>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</si>
  <si>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</si>
  <si>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</si>
  <si>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</si>
  <si>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</si>
  <si>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</si>
  <si>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</si>
  <si>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</si>
  <si>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</si>
  <si>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</si>
  <si>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</si>
  <si>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</si>
  <si>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</si>
  <si>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</si>
  <si>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</si>
  <si>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</si>
  <si>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</si>
  <si>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</si>
  <si>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</si>
  <si>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</si>
  <si>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</si>
  <si>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</si>
  <si>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</si>
  <si>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</si>
  <si>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</si>
  <si>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</si>
  <si>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</si>
  <si>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</si>
  <si>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</si>
  <si>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</si>
  <si>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</si>
  <si>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</si>
  <si>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</si>
  <si>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</si>
  <si>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</si>
  <si>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</si>
  <si>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</si>
  <si>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</si>
  <si>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</si>
  <si>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</si>
  <si>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</si>
  <si>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</si>
  <si>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</si>
  <si>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</si>
  <si>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</si>
  <si>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</si>
  <si>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</si>
  <si>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</si>
  <si>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</si>
  <si>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</si>
  <si>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</si>
  <si>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</si>
  <si>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</si>
  <si>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</si>
  <si>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</si>
  <si>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</si>
  <si>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</si>
  <si>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</si>
  <si>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</si>
  <si>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</si>
  <si>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</si>
  <si>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</si>
  <si>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</si>
  <si>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</si>
  <si>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</si>
  <si>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</si>
  <si>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</si>
  <si>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</si>
  <si>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</si>
  <si>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</si>
  <si>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</si>
  <si>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</si>
  <si>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</si>
  <si>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</si>
  <si>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</si>
  <si>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</si>
  <si>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</si>
  <si>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</si>
  <si>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</si>
  <si>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</si>
  <si>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</si>
  <si>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</si>
  <si>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</si>
  <si>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</si>
  <si>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</si>
  <si>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</si>
  <si>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</si>
  <si>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</si>
  <si>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</si>
  <si>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</si>
  <si>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</si>
  <si>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</si>
  <si>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</si>
  <si>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</si>
  <si>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</si>
  <si>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</si>
  <si>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</si>
  <si>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</si>
  <si>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</si>
  <si>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</si>
  <si>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</si>
  <si>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</si>
  <si>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</si>
  <si>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</si>
  <si>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</si>
  <si>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</si>
  <si>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</si>
  <si>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</si>
  <si>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</si>
  <si>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</si>
  <si>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</si>
  <si>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</si>
  <si>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</si>
  <si>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</si>
  <si>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</si>
  <si>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</si>
  <si>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</si>
  <si>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</si>
  <si>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</si>
  <si>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</si>
  <si>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</si>
  <si>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</si>
  <si>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</si>
  <si>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</si>
  <si>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</si>
  <si>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</si>
  <si>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</si>
  <si>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</si>
  <si>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</si>
  <si>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</si>
  <si>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</si>
  <si>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</si>
  <si>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</si>
  <si>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</si>
  <si>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</si>
  <si>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</si>
  <si>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</si>
  <si>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</si>
  <si>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</si>
  <si>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</si>
  <si>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</si>
  <si>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</si>
  <si>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</si>
  <si>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</si>
  <si>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</si>
  <si>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</si>
  <si>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</si>
  <si>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</si>
  <si>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</si>
  <si>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</si>
  <si>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</si>
  <si>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</si>
  <si>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</si>
  <si>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</si>
  <si>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</si>
  <si>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</si>
  <si>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</si>
  <si>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</si>
  <si>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</si>
  <si>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</si>
  <si>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</si>
  <si>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</si>
  <si>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</si>
  <si>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</si>
  <si>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</si>
  <si>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</si>
  <si>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</si>
  <si>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</si>
  <si>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</si>
  <si>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</si>
  <si>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</si>
  <si>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</si>
  <si>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</si>
  <si>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</si>
  <si>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</si>
  <si>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</si>
  <si>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</si>
  <si>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</si>
  <si>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</si>
  <si>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</si>
  <si>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</si>
  <si>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</si>
  <si>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</si>
  <si>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</si>
  <si>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</si>
  <si>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</si>
  <si>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</si>
  <si>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</si>
  <si>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</si>
  <si>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</si>
  <si>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</si>
  <si>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</si>
  <si>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</si>
  <si>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</si>
  <si>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</si>
  <si>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</si>
  <si>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</si>
  <si>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</si>
  <si>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</si>
  <si>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</si>
  <si>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</si>
  <si>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</si>
  <si>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</si>
  <si>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</si>
  <si>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</si>
  <si>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</si>
  <si>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</si>
  <si>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</si>
  <si>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</si>
  <si>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</si>
  <si>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</si>
  <si>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</si>
  <si>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</si>
  <si>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</si>
  <si>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</si>
  <si>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</si>
  <si>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</si>
  <si>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</si>
  <si>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</si>
  <si>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</si>
  <si>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</si>
  <si>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</si>
  <si>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</si>
  <si>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</si>
  <si>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</si>
  <si>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</si>
  <si>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</si>
  <si>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</si>
  <si>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</si>
  <si>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</si>
  <si>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</si>
  <si>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</si>
  <si>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</si>
  <si>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</si>
  <si>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</si>
  <si>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</si>
  <si>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</si>
  <si>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</si>
  <si>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</si>
  <si>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</si>
  <si>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</si>
  <si>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</si>
  <si>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</si>
  <si>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</si>
  <si>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</si>
  <si>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</si>
  <si>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</si>
  <si>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</si>
  <si>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</si>
  <si>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</si>
  <si>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</si>
  <si>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</si>
  <si>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</si>
  <si>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</si>
  <si>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</si>
  <si>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</si>
  <si>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</si>
  <si>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</si>
  <si>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</si>
  <si>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</si>
  <si>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</si>
  <si>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</si>
  <si>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</si>
  <si>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</si>
  <si>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</si>
  <si>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</si>
  <si>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</si>
  <si>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</si>
  <si>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</si>
  <si>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</si>
  <si>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</si>
  <si>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</si>
  <si>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</si>
  <si>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</si>
  <si>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</si>
  <si>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</si>
  <si>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</si>
  <si>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</si>
  <si>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</si>
  <si>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</si>
  <si>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</si>
  <si>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</si>
  <si>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</si>
  <si>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</si>
  <si>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</si>
  <si>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</si>
  <si>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</si>
  <si>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</si>
  <si>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</si>
  <si>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</si>
  <si>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</si>
  <si>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</si>
  <si>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</si>
  <si>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</si>
  <si>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</si>
  <si>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</si>
  <si>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</si>
  <si>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</si>
  <si>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</si>
  <si>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</si>
  <si>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</si>
  <si>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</si>
  <si>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</si>
  <si>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</si>
  <si>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</si>
  <si>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</si>
  <si>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</si>
  <si>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</si>
  <si>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</si>
  <si>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</si>
  <si>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</si>
  <si>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</si>
  <si>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</si>
  <si>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</si>
  <si>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</si>
  <si>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</si>
  <si>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</si>
  <si>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</si>
  <si>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</si>
  <si>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</si>
  <si>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</si>
  <si>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</si>
  <si>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</si>
  <si>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</si>
  <si>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</si>
  <si>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</si>
  <si>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</si>
  <si>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</si>
  <si>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</si>
  <si>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</si>
  <si>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</si>
  <si>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</si>
  <si>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</si>
  <si>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</si>
  <si>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</si>
  <si>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</si>
  <si>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</si>
  <si>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</si>
  <si>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</si>
  <si>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</si>
  <si>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</si>
  <si>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</si>
  <si>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</si>
  <si>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</si>
  <si>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</si>
  <si>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</si>
  <si>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</si>
  <si>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</si>
  <si>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</si>
  <si>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</si>
  <si>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</si>
  <si>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</si>
  <si>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</si>
  <si>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</si>
  <si>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</si>
  <si>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</si>
  <si>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</si>
  <si>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</si>
  <si>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</si>
  <si>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</si>
  <si>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</si>
  <si>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</si>
  <si>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</si>
  <si>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</si>
  <si>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</si>
  <si>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</si>
  <si>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</si>
  <si>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</si>
  <si>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</si>
  <si>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</si>
  <si>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</si>
  <si>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</si>
  <si>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</si>
  <si>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</si>
  <si>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</si>
  <si>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</si>
  <si>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</si>
  <si>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</si>
  <si>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</si>
  <si>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</si>
  <si>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</si>
  <si>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</si>
  <si>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</si>
  <si>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</si>
  <si>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</si>
  <si>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</si>
  <si>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</si>
  <si>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</si>
  <si>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</si>
  <si>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</si>
  <si>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</si>
  <si>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</si>
  <si>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</si>
  <si>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</si>
  <si>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</si>
  <si>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</si>
  <si>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</si>
  <si>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</si>
  <si>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</si>
  <si>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</si>
  <si>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</si>
  <si>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</si>
  <si>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</si>
  <si>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</si>
  <si>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</si>
  <si>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</si>
  <si>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</si>
  <si>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</si>
  <si>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</si>
  <si>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</si>
  <si>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</si>
  <si>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</si>
  <si>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</si>
  <si>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</si>
  <si>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</si>
  <si>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</si>
  <si>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</si>
  <si>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</si>
  <si>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</si>
  <si>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</si>
  <si>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</si>
  <si>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</si>
  <si>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</si>
  <si>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</si>
  <si>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</si>
  <si>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</si>
  <si>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</si>
  <si>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</si>
  <si>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</si>
  <si>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</si>
  <si>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</si>
  <si>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</si>
  <si>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</si>
  <si>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</si>
  <si>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</si>
  <si>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</si>
  <si>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</si>
  <si>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</si>
  <si>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</si>
  <si>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</si>
  <si>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</si>
  <si>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</si>
  <si>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</si>
  <si>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</si>
  <si>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</si>
  <si>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</si>
  <si>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</si>
  <si>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</si>
  <si>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</si>
  <si>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</si>
  <si>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</si>
  <si>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</si>
  <si>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</si>
  <si>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</si>
  <si>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</si>
  <si>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</si>
  <si>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</si>
  <si>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</si>
  <si>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</si>
  <si>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</si>
  <si>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</si>
  <si>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</si>
  <si>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</si>
  <si>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</si>
  <si>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</si>
  <si>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</si>
  <si>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</si>
  <si>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</si>
  <si>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</si>
  <si>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</si>
  <si>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</si>
  <si>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</si>
  <si>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</si>
  <si>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</si>
  <si>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</si>
  <si>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</si>
  <si>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</si>
  <si>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</si>
  <si>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</si>
  <si>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</si>
  <si>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</si>
  <si>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</si>
  <si>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</si>
  <si>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</si>
  <si>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</si>
  <si>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</si>
  <si>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</si>
  <si>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</si>
  <si>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</si>
  <si>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</si>
  <si>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</si>
  <si>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</si>
  <si>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</si>
  <si>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</si>
  <si>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</si>
  <si>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</si>
  <si>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</si>
  <si>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</si>
  <si>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</si>
  <si>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</si>
  <si>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</si>
  <si>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</si>
  <si>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</si>
  <si>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</si>
  <si>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</si>
  <si>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</si>
  <si>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</si>
  <si>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</si>
  <si>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</si>
  <si>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</si>
  <si>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</si>
  <si>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</si>
  <si>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</si>
  <si>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</si>
  <si>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</si>
  <si>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</si>
  <si>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</si>
  <si>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</si>
  <si>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</si>
  <si>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</si>
  <si>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</si>
  <si>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</si>
  <si>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</si>
  <si>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</si>
  <si>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</si>
  <si>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</si>
  <si>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</si>
  <si>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</si>
  <si>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</si>
  <si>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</si>
  <si>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</si>
  <si>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</si>
  <si>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</si>
  <si>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</si>
  <si>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</si>
  <si>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</si>
  <si>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</si>
  <si>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</si>
  <si>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</si>
  <si>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</si>
  <si>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</si>
  <si>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</si>
  <si>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</si>
  <si>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</si>
  <si>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</si>
  <si>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</si>
  <si>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</si>
  <si>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</si>
  <si>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</si>
  <si>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</si>
  <si>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</si>
  <si>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</si>
  <si>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</si>
  <si>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</si>
  <si>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</si>
  <si>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</si>
  <si>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</si>
  <si>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</si>
  <si>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</si>
  <si>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</si>
  <si>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</si>
  <si>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</si>
  <si>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</si>
  <si>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</si>
  <si>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</si>
  <si>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</si>
  <si>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</si>
  <si>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</si>
  <si>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</si>
  <si>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</si>
  <si>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</si>
  <si>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</si>
  <si>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</si>
  <si>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</si>
  <si>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</si>
  <si>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</si>
  <si>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</si>
  <si>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</si>
  <si>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</si>
  <si>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</si>
  <si>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</si>
  <si>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</si>
  <si>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</si>
  <si>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</si>
  <si>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</si>
  <si>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</si>
  <si>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</si>
  <si>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</si>
  <si>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</si>
  <si>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</si>
  <si>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</si>
  <si>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</si>
  <si>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</si>
  <si>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</si>
  <si>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</si>
  <si>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</si>
  <si>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</si>
  <si>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</si>
  <si>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</si>
  <si>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</si>
  <si>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</si>
  <si>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</si>
  <si>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</si>
  <si>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</si>
  <si>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</si>
  <si>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</si>
  <si>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</si>
  <si>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</si>
  <si>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</si>
  <si>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</si>
  <si>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</si>
  <si>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</si>
  <si>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</si>
  <si>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</si>
  <si>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</si>
  <si>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</si>
  <si>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</si>
  <si>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</si>
  <si>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</si>
  <si>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</si>
  <si>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</si>
  <si>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</si>
  <si>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</si>
  <si>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</si>
  <si>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</si>
  <si>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</si>
  <si>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</si>
  <si>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</si>
  <si>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</si>
  <si>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</si>
  <si>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</si>
  <si>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</si>
  <si>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</si>
  <si>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</si>
  <si>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</si>
  <si>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</si>
  <si>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</si>
  <si>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</si>
  <si>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</si>
  <si>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</si>
  <si>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</si>
  <si>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</si>
  <si>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</si>
  <si>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</si>
  <si>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</si>
  <si>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</si>
  <si>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</si>
  <si>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</si>
  <si>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</si>
  <si>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</si>
  <si>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</si>
  <si>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</si>
  <si>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</si>
  <si>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</si>
  <si>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</si>
  <si>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</si>
  <si>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</si>
  <si>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</si>
  <si>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</si>
  <si>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</si>
  <si>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</si>
  <si>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</si>
  <si>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</si>
  <si>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</si>
  <si>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</si>
  <si>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</si>
  <si>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</si>
  <si>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</si>
  <si>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</si>
  <si>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</si>
  <si>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</si>
  <si>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</si>
  <si>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</si>
  <si>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</si>
  <si>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</si>
  <si>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</si>
  <si>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</si>
  <si>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</si>
  <si>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</si>
  <si>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</si>
  <si>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</si>
  <si>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</si>
  <si>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</si>
  <si>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</si>
  <si>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</si>
  <si>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</si>
  <si>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</si>
  <si>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</si>
  <si>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</si>
  <si>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</si>
  <si>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</si>
  <si>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</si>
  <si>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</si>
  <si>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</si>
  <si>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</si>
  <si>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</si>
  <si>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</si>
  <si>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</si>
  <si>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</si>
  <si>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</si>
  <si>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</si>
  <si>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</si>
  <si>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</si>
  <si>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</si>
  <si>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</si>
  <si>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</si>
  <si>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</si>
  <si>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</si>
  <si>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</si>
  <si>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</si>
  <si>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</si>
  <si>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</si>
  <si>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</si>
  <si>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</si>
  <si>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</si>
  <si>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</si>
  <si>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</si>
  <si>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</si>
  <si>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</si>
  <si>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</si>
  <si>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</si>
  <si>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</si>
  <si>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</si>
  <si>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</si>
  <si>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</si>
  <si>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</si>
  <si>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</si>
  <si>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</si>
  <si>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</si>
  <si>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</si>
  <si>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</si>
  <si>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</si>
  <si>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</si>
  <si>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</si>
  <si>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</si>
  <si>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</si>
  <si>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</si>
  <si>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</si>
  <si>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</si>
  <si>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</si>
  <si>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</si>
  <si>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</si>
  <si>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</si>
  <si>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</si>
  <si>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</si>
  <si>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</si>
  <si>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</si>
  <si>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</si>
  <si>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</si>
  <si>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</si>
  <si>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</si>
  <si>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</si>
  <si>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</si>
  <si>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</si>
  <si>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</si>
  <si>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</si>
  <si>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</si>
  <si>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</si>
  <si>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</si>
  <si>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</si>
  <si>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</si>
  <si>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</si>
  <si>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</si>
  <si>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</si>
  <si>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</si>
  <si>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</si>
  <si>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</si>
  <si>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</si>
  <si>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</si>
  <si>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</si>
  <si>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</si>
  <si>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</si>
  <si>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</si>
  <si>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</si>
  <si>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</si>
  <si>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</si>
  <si>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</si>
  <si>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</si>
  <si>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</si>
  <si>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</si>
  <si>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</si>
  <si>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</si>
  <si>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</si>
  <si>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</si>
  <si>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</si>
  <si>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</si>
  <si>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</si>
  <si>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</si>
  <si>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</si>
  <si>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</si>
  <si>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</si>
  <si>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</si>
  <si>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</si>
  <si>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</si>
  <si>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</si>
  <si>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</si>
  <si>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</si>
  <si>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</si>
  <si>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</si>
  <si>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</si>
  <si>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</si>
  <si>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</si>
  <si>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</si>
  <si>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</si>
  <si>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</si>
  <si>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</si>
  <si>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</si>
  <si>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</si>
  <si>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</si>
  <si>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</si>
  <si>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</si>
  <si>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</si>
  <si>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</si>
  <si>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</si>
  <si>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</si>
  <si>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</si>
  <si>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</si>
  <si>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</si>
  <si>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</si>
  <si>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</si>
  <si>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</si>
  <si>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</si>
  <si>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</si>
  <si>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</si>
  <si>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</si>
  <si>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</si>
  <si>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</si>
  <si>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</si>
  <si>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</si>
  <si>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</si>
  <si>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</si>
  <si>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</si>
  <si>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</si>
  <si>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</si>
  <si>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</si>
  <si>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</si>
  <si>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</si>
  <si>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</si>
  <si>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</si>
  <si>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</si>
  <si>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</si>
  <si>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</si>
  <si>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</si>
  <si>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</si>
  <si>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</si>
  <si>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</si>
  <si>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</si>
  <si>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</si>
  <si>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</si>
  <si>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</si>
  <si>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</si>
  <si>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</si>
  <si>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</si>
  <si>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</si>
  <si>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</si>
  <si>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</si>
  <si>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</si>
  <si>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</si>
  <si>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</si>
  <si>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</si>
  <si>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</si>
  <si>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</si>
  <si>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</si>
  <si>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</si>
  <si>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</si>
  <si>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</si>
  <si>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</si>
  <si>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</si>
  <si>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</si>
  <si>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</si>
  <si>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</si>
  <si>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</si>
  <si>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</si>
  <si>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</si>
  <si>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</si>
  <si>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</si>
  <si>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</si>
  <si>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</si>
  <si>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</si>
  <si>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</si>
  <si>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</si>
  <si>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</si>
  <si>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</si>
  <si>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</si>
  <si>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</si>
  <si>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</si>
  <si>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</si>
  <si>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</si>
  <si>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</si>
  <si>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</si>
  <si>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</si>
  <si>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</si>
  <si>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</si>
  <si>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</si>
  <si>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</si>
  <si>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</si>
  <si>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</si>
  <si>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</si>
  <si>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</si>
  <si>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</si>
  <si>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</si>
  <si>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</si>
  <si>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</si>
  <si>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</si>
  <si>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</si>
  <si>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</si>
  <si>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</si>
  <si>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</si>
  <si>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</si>
  <si>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</si>
  <si>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</si>
  <si>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</si>
  <si>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</si>
  <si>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</si>
  <si>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</si>
  <si>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</si>
  <si>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</si>
  <si>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</si>
  <si>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</si>
  <si>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</si>
  <si>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</si>
  <si>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</si>
  <si>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</si>
  <si>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</si>
  <si>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</si>
  <si>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</si>
  <si>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</si>
  <si>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</si>
  <si>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</si>
  <si>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</si>
  <si>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</si>
  <si>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</si>
  <si>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</si>
  <si>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</si>
  <si>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</si>
  <si>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</si>
  <si>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</si>
  <si>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</si>
  <si>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</si>
  <si>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</si>
  <si>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</si>
  <si>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</si>
  <si>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</si>
  <si>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</si>
  <si>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</si>
  <si>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</si>
  <si>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</si>
  <si>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</si>
  <si>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</si>
  <si>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</si>
  <si>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</si>
  <si>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</si>
  <si>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</si>
  <si>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</si>
  <si>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</si>
  <si>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</si>
  <si>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</si>
  <si>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</si>
  <si>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</si>
  <si>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</si>
  <si>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</si>
  <si>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</si>
  <si>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</si>
  <si>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</si>
  <si>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</si>
  <si>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</si>
  <si>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</si>
  <si>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</si>
  <si>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</si>
  <si>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</si>
  <si>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</si>
  <si>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</si>
  <si>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</si>
  <si>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</si>
  <si>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</si>
  <si>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</si>
  <si>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</si>
  <si>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</si>
  <si>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</si>
  <si>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</si>
  <si>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</si>
  <si>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</si>
  <si>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</si>
  <si>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</si>
  <si>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</si>
  <si>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</si>
  <si>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</si>
  <si>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</si>
  <si>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</si>
  <si>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</si>
  <si>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</si>
  <si>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</si>
  <si>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</si>
  <si>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</si>
  <si>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</si>
  <si>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</si>
  <si>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</si>
  <si>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</si>
  <si>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</si>
  <si>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</si>
  <si>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</si>
  <si>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</si>
  <si>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</si>
  <si>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</si>
  <si>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</si>
  <si>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</si>
  <si>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</si>
  <si>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</si>
  <si>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</si>
  <si>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</si>
  <si>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</si>
  <si>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</si>
  <si>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</si>
  <si>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</si>
  <si>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</si>
  <si>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</si>
  <si>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</si>
  <si>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</si>
  <si>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</si>
  <si>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</si>
  <si>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</si>
  <si>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</si>
  <si>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</si>
  <si>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</si>
  <si>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</si>
  <si>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</si>
  <si>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</si>
  <si>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</si>
  <si>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</si>
  <si>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</si>
  <si>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</si>
  <si>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</si>
  <si>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</si>
  <si>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</si>
  <si>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</si>
  <si>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</si>
  <si>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</si>
  <si>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</si>
  <si>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</si>
  <si>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</si>
  <si>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</si>
  <si>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</si>
  <si>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</si>
  <si>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</si>
  <si>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</si>
  <si>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</si>
  <si>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</si>
  <si>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</si>
  <si>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</si>
  <si>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</si>
  <si>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</si>
  <si>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</si>
  <si>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</si>
  <si>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</si>
  <si>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</si>
  <si>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</si>
  <si>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</si>
  <si>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</si>
  <si>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</si>
  <si>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</si>
  <si>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</si>
  <si>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</si>
  <si>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</si>
  <si>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</si>
  <si>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</si>
  <si>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</si>
  <si>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</si>
  <si>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</si>
  <si>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</si>
  <si>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</si>
  <si>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</si>
  <si>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</si>
  <si>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</si>
  <si>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</si>
  <si>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</si>
  <si>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</si>
  <si>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</si>
  <si>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</si>
  <si>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</si>
  <si>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</si>
  <si>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</si>
  <si>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</si>
  <si>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</si>
  <si>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</si>
  <si>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</si>
  <si>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</si>
  <si>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</si>
  <si>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</si>
  <si>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</si>
  <si>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</si>
  <si>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</si>
  <si>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</si>
  <si>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</si>
  <si>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</si>
  <si>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</si>
  <si>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</si>
  <si>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</si>
  <si>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</si>
  <si>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</si>
  <si>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</si>
  <si>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</si>
  <si>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</si>
  <si>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</si>
  <si>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</si>
  <si>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</si>
  <si>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</si>
  <si>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</si>
  <si>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</si>
  <si>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</si>
  <si>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</si>
  <si>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</si>
  <si>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</si>
  <si>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</si>
  <si>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</si>
  <si>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</si>
  <si>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</si>
  <si>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</si>
  <si>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</si>
  <si>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</si>
  <si>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</si>
  <si>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</si>
  <si>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</si>
  <si>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</si>
  <si>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</si>
  <si>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</si>
  <si>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</si>
  <si>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</si>
  <si>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</si>
  <si>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</si>
  <si>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</si>
  <si>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</si>
  <si>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</si>
  <si>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</si>
  <si>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</si>
  <si>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</si>
  <si>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</si>
  <si>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</si>
  <si>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</si>
  <si>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</si>
  <si>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</si>
  <si>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</si>
  <si>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</si>
  <si>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</si>
  <si>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</si>
  <si>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</si>
  <si>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</si>
  <si>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</si>
  <si>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</si>
  <si>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</si>
  <si>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</si>
  <si>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</si>
  <si>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</si>
  <si>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</si>
  <si>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</si>
  <si>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</si>
  <si>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</si>
  <si>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</si>
  <si>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</si>
  <si>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</si>
  <si>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</si>
  <si>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</si>
  <si>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</si>
  <si>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</si>
  <si>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</si>
  <si>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</si>
  <si>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</si>
  <si>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</si>
  <si>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</si>
  <si>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</si>
  <si>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</si>
  <si>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</si>
  <si>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</si>
  <si>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</si>
  <si>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</si>
  <si>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</si>
  <si>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</si>
  <si>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</si>
  <si>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</si>
  <si>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</si>
  <si>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</si>
  <si>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</si>
  <si>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</si>
  <si>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</si>
  <si>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</si>
  <si>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</si>
  <si>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</si>
  <si>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</si>
  <si>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</si>
  <si>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</si>
  <si>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</si>
  <si>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</si>
  <si>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</si>
  <si>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</si>
  <si>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</si>
  <si>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</si>
  <si>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</si>
  <si>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</si>
  <si>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</si>
  <si>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</si>
  <si>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</si>
  <si>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</si>
  <si>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</si>
  <si>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</si>
  <si>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</si>
  <si>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</si>
  <si>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</si>
  <si>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</si>
  <si>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</si>
  <si>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</si>
  <si>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</si>
  <si>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</si>
  <si>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</si>
  <si>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</si>
  <si>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</si>
  <si>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</si>
  <si>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</si>
  <si>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</si>
  <si>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</si>
  <si>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</si>
  <si>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</si>
  <si>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</si>
  <si>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</si>
  <si>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</si>
  <si>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</si>
  <si>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</si>
  <si>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</si>
  <si>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</si>
  <si>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</si>
  <si>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</si>
  <si>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</si>
  <si>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</si>
  <si>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</si>
  <si>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</si>
  <si>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</si>
  <si>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</si>
  <si>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</si>
  <si>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</si>
  <si>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</si>
  <si>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</si>
  <si>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</si>
  <si>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</si>
  <si>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</si>
  <si>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</si>
  <si>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</si>
  <si>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</si>
  <si>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</si>
  <si>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</si>
  <si>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</si>
  <si>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</si>
  <si>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</si>
  <si>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</si>
  <si>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</si>
  <si>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</si>
  <si>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</si>
  <si>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</si>
  <si>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</si>
  <si>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</si>
  <si>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</si>
  <si>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</si>
  <si>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</si>
  <si>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</si>
  <si>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</si>
  <si>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</si>
  <si>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</si>
  <si>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</si>
  <si>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</si>
  <si>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</si>
  <si>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</si>
  <si>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</si>
  <si>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</si>
  <si>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</si>
  <si>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</si>
  <si>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</si>
  <si>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</si>
  <si>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</si>
  <si>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</si>
  <si>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</si>
  <si>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</si>
  <si>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</si>
  <si>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</si>
  <si>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</si>
  <si>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</si>
  <si>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</si>
  <si>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</si>
  <si>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</si>
  <si>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</si>
  <si>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</si>
  <si>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</si>
  <si>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</si>
  <si>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</si>
  <si>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</si>
  <si>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</si>
  <si>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</si>
  <si>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</si>
  <si>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</si>
  <si>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</si>
  <si>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</si>
  <si>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</si>
  <si>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</si>
  <si>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</si>
  <si>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</si>
  <si>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</si>
  <si>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</si>
  <si>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</si>
  <si>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</si>
  <si>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</si>
  <si>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</si>
  <si>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</si>
  <si>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</si>
  <si>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</si>
  <si>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</si>
  <si>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</si>
  <si>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</si>
  <si>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</si>
  <si>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</si>
  <si>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</si>
  <si>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</si>
  <si>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</si>
  <si>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</si>
  <si>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</si>
  <si>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</si>
  <si>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</si>
  <si>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</si>
  <si>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</si>
  <si>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</si>
  <si>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</si>
  <si>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</si>
  <si>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</si>
  <si>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</si>
  <si>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</si>
  <si>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</si>
  <si>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</si>
  <si>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</si>
  <si>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</si>
  <si>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</si>
  <si>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</si>
  <si>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</si>
  <si>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</si>
  <si>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</si>
  <si>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</si>
  <si>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</si>
  <si>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</si>
  <si>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</si>
  <si>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</si>
  <si>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</si>
  <si>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</si>
  <si>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</si>
  <si>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</si>
  <si>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</si>
  <si>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</si>
  <si>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</si>
  <si>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</si>
  <si>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</si>
  <si>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</si>
  <si>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</si>
  <si>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</si>
  <si>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</si>
  <si>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</si>
  <si>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</si>
  <si>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</si>
  <si>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</si>
  <si>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</si>
  <si>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</si>
  <si>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</si>
  <si>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</si>
  <si>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</si>
  <si>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</si>
  <si>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</si>
  <si>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</si>
  <si>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</si>
  <si>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</si>
  <si>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</si>
  <si>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</si>
  <si>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</si>
  <si>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</si>
  <si>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</si>
  <si>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</si>
  <si>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</si>
  <si>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</si>
  <si>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</si>
  <si>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</si>
  <si>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</si>
  <si>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</si>
  <si>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</si>
  <si>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</si>
  <si>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</si>
  <si>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</si>
  <si>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</si>
  <si>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</si>
  <si>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</si>
  <si>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</si>
  <si>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</si>
  <si>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</si>
  <si>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</si>
  <si>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</si>
  <si>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</si>
  <si>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</si>
  <si>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</si>
  <si>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</si>
  <si>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</si>
  <si>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</si>
  <si>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</si>
  <si>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</si>
  <si>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</si>
  <si>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</si>
  <si>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</si>
  <si>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</si>
  <si>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</si>
  <si>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</si>
  <si>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</si>
  <si>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</si>
  <si>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</si>
  <si>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</si>
  <si>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</si>
  <si>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</si>
  <si>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</si>
  <si>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</si>
  <si>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</si>
  <si>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</si>
  <si>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</si>
  <si>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</si>
  <si>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</si>
  <si>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</si>
  <si>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</si>
  <si>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</si>
  <si>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</si>
  <si>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</si>
  <si>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</si>
  <si>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</si>
  <si>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</si>
  <si>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</si>
  <si>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</si>
  <si>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</si>
  <si>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</si>
  <si>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</si>
  <si>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</si>
  <si>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</si>
  <si>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</si>
  <si>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</si>
  <si>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</si>
  <si>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</si>
  <si>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</si>
  <si>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</si>
  <si>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</si>
  <si>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</si>
  <si>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</si>
  <si>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</si>
  <si>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</si>
  <si>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</si>
  <si>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</si>
  <si>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</si>
  <si>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</si>
  <si>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</si>
  <si>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</si>
  <si>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</si>
  <si>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</si>
  <si>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</si>
  <si>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</si>
  <si>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</si>
  <si>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</si>
  <si>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</si>
  <si>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</si>
  <si>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</si>
  <si>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</si>
  <si>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</si>
  <si>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</si>
  <si>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</si>
  <si>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</si>
  <si>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</si>
  <si>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</si>
  <si>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</si>
  <si>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</si>
  <si>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</si>
  <si>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</si>
  <si>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</si>
  <si>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</si>
  <si>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</si>
  <si>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</si>
  <si>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</si>
  <si>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</si>
  <si>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</si>
  <si>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</si>
  <si>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</si>
  <si>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</si>
  <si>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</si>
  <si>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</si>
  <si>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</si>
  <si>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</si>
  <si>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</si>
  <si>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</si>
  <si>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</si>
  <si>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</si>
  <si>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</si>
  <si>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</si>
  <si>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</si>
  <si>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</si>
  <si>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</si>
  <si>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</si>
  <si>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</si>
  <si>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</si>
  <si>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</si>
  <si>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</si>
  <si>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</si>
  <si>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</si>
  <si>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</si>
  <si>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</si>
  <si>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</si>
  <si>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</si>
  <si>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</si>
  <si>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</si>
  <si>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</si>
  <si>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</si>
  <si>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</si>
  <si>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</si>
  <si>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</si>
  <si>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</si>
  <si>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</si>
  <si>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</si>
  <si>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</si>
  <si>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</si>
  <si>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</si>
  <si>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</si>
  <si>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</si>
  <si>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</si>
  <si>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</si>
  <si>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</si>
  <si>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</si>
  <si>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</si>
  <si>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</si>
  <si>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</si>
  <si>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</si>
  <si>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</si>
  <si>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</si>
  <si>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</si>
  <si>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</si>
  <si>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</si>
  <si>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</si>
  <si>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</si>
  <si>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</si>
  <si>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</si>
  <si>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</si>
  <si>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</si>
  <si>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</si>
  <si>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</si>
  <si>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</si>
  <si>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</si>
  <si>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</si>
  <si>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</si>
  <si>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</si>
  <si>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</si>
  <si>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</si>
  <si>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</si>
  <si>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</si>
  <si>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</si>
  <si>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</si>
  <si>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</si>
  <si>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</si>
  <si>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</si>
  <si>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</si>
  <si>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</si>
  <si>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</si>
  <si>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</si>
  <si>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</si>
  <si>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</si>
  <si>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</si>
  <si>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</si>
  <si>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</si>
  <si>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</si>
  <si>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</si>
  <si>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</si>
  <si>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</si>
  <si>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</si>
  <si>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</si>
  <si>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</si>
  <si>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</si>
  <si>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</si>
  <si>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</si>
  <si>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</si>
  <si>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</si>
  <si>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</si>
  <si>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</si>
  <si>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</si>
  <si>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</si>
  <si>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</si>
  <si>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</si>
  <si>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</si>
  <si>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</si>
  <si>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</si>
  <si>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</si>
  <si>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</si>
  <si>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</si>
  <si>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</si>
  <si>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</si>
  <si>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</si>
  <si>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</si>
  <si>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</si>
  <si>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</si>
  <si>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</si>
  <si>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</si>
  <si>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</si>
  <si>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</si>
  <si>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</si>
  <si>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</si>
  <si>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</si>
  <si>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</si>
  <si>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</si>
  <si>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</si>
  <si>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</si>
  <si>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</si>
  <si>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</si>
  <si>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</si>
  <si>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</si>
  <si>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</si>
  <si>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</si>
  <si>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</si>
  <si>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</si>
  <si>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</si>
  <si>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</si>
  <si>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</si>
  <si>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</si>
  <si>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</si>
  <si>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</si>
  <si>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</si>
  <si>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</si>
  <si>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</si>
  <si>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</si>
  <si>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</si>
  <si>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</si>
  <si>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</si>
  <si>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</si>
  <si>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</si>
  <si>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</si>
  <si>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</si>
  <si>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</si>
  <si>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</si>
  <si>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</si>
  <si>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</si>
  <si>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</si>
  <si>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</si>
  <si>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</si>
  <si>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</si>
  <si>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</si>
  <si>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</si>
  <si>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</si>
  <si>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</si>
  <si>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</si>
  <si>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</si>
  <si>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</si>
  <si>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</si>
  <si>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</si>
  <si>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</si>
  <si>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</si>
  <si>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</si>
  <si>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</si>
  <si>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</si>
  <si>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</si>
  <si>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</si>
  <si>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</si>
  <si>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</si>
  <si>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</si>
  <si>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</si>
  <si>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</si>
  <si>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</si>
  <si>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</si>
  <si>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</si>
  <si>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</si>
  <si>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</si>
  <si>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</si>
  <si>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</si>
  <si>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</si>
  <si>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</si>
  <si>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</si>
  <si>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</si>
  <si>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</si>
  <si>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</si>
  <si>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</si>
  <si>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</si>
  <si>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</si>
  <si>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</si>
  <si>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</si>
  <si>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</si>
  <si>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</si>
  <si>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</si>
  <si>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</si>
  <si>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</si>
  <si>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</si>
  <si>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</si>
  <si>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</si>
  <si>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</si>
  <si>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</si>
  <si>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</si>
  <si>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</si>
  <si>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</si>
  <si>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</si>
  <si>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</si>
  <si>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</si>
  <si>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</si>
  <si>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</si>
  <si>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</si>
  <si>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</si>
  <si>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</si>
  <si>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</si>
  <si>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</si>
  <si>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</si>
  <si>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</si>
  <si>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</si>
  <si>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</si>
  <si>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</si>
  <si>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</si>
  <si>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</si>
  <si>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</si>
  <si>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</si>
  <si>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</si>
  <si>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</si>
  <si>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</si>
  <si>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</si>
  <si>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</si>
  <si>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</si>
  <si>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</si>
  <si>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</si>
  <si>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</si>
  <si>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</si>
  <si>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</si>
  <si>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</si>
  <si>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</si>
  <si>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</si>
  <si>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</si>
  <si>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</si>
  <si>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</si>
  <si>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</si>
  <si>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</si>
  <si>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</si>
  <si>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</si>
  <si>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</si>
  <si>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</si>
  <si>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</si>
  <si>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</si>
  <si>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</si>
  <si>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</si>
  <si>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</si>
  <si>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</si>
  <si>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</si>
  <si>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</si>
  <si>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</si>
  <si>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</si>
  <si>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</si>
  <si>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</si>
  <si>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</si>
  <si>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</si>
  <si>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</si>
  <si>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</si>
  <si>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</si>
  <si>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</si>
  <si>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</si>
  <si>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</si>
  <si>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</si>
  <si>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</si>
  <si>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</si>
  <si>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</si>
  <si>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</si>
  <si>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</si>
  <si>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</si>
  <si>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</si>
  <si>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</si>
  <si>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</si>
  <si>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</si>
  <si>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</si>
  <si>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</si>
  <si>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</si>
  <si>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</si>
  <si>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</si>
  <si>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</si>
  <si>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</si>
  <si>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</si>
  <si>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</si>
  <si>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</si>
  <si>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</si>
  <si>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</si>
  <si>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</si>
  <si>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</si>
  <si>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</si>
  <si>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</si>
  <si>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</si>
  <si>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</si>
  <si>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</si>
  <si>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</si>
  <si>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</si>
  <si>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</si>
  <si>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</si>
  <si>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</si>
  <si>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</si>
  <si>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</si>
  <si>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</si>
  <si>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</si>
  <si>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</si>
  <si>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</si>
  <si>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</si>
  <si>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</si>
  <si>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</si>
  <si>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</si>
  <si>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</si>
  <si>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</si>
  <si>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</si>
  <si>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</si>
  <si>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</si>
  <si>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</si>
  <si>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</si>
  <si>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</si>
  <si>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</si>
  <si>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</si>
  <si>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</si>
  <si>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</si>
  <si>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</si>
  <si>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</si>
  <si>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</si>
  <si>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</si>
  <si>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</si>
  <si>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</si>
  <si>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</si>
  <si>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</si>
  <si>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</si>
  <si>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</si>
  <si>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</si>
  <si>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</si>
  <si>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</si>
  <si>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</si>
  <si>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</si>
  <si>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</si>
  <si>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</si>
  <si>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</si>
  <si>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</si>
  <si>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</si>
  <si>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</si>
  <si>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</si>
  <si>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</si>
  <si>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</si>
  <si>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</si>
  <si>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</si>
  <si>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</si>
  <si>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</si>
  <si>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</si>
  <si>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</si>
  <si>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</si>
  <si>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</si>
  <si>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</si>
  <si>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</si>
  <si>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</si>
  <si>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</si>
  <si>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</si>
  <si>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</si>
  <si>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</si>
  <si>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</si>
  <si>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</si>
  <si>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</si>
  <si>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</si>
  <si>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</si>
  <si>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</si>
  <si>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</si>
  <si>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</si>
  <si>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</si>
  <si>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</si>
  <si>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</si>
  <si>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</si>
  <si>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</si>
  <si>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</si>
  <si>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</si>
  <si>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</si>
  <si>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</si>
  <si>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</si>
  <si>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</si>
  <si>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</si>
  <si>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</si>
  <si>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</si>
  <si>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</si>
  <si>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</si>
  <si>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</si>
  <si>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</si>
  <si>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</si>
  <si>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</si>
  <si>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</si>
  <si>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</si>
  <si>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</si>
  <si>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</si>
  <si>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</si>
  <si>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</si>
  <si>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</si>
  <si>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</si>
  <si>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</si>
  <si>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</si>
  <si>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</si>
  <si>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</si>
  <si>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</si>
  <si>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</si>
  <si>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</si>
  <si>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</si>
  <si>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</si>
  <si>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</si>
  <si>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</si>
  <si>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</si>
  <si>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</si>
  <si>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</si>
  <si>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</si>
  <si>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</si>
  <si>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</si>
  <si>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</si>
  <si>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</si>
  <si>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</si>
  <si>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</si>
  <si>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</si>
  <si>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</si>
  <si>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</si>
  <si>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</si>
  <si>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</si>
  <si>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</si>
  <si>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</si>
  <si>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</si>
  <si>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</si>
  <si>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</si>
  <si>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</si>
  <si>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</si>
  <si>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</si>
  <si>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</si>
  <si>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</si>
  <si>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</si>
  <si>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</si>
  <si>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</si>
  <si>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</si>
  <si>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</si>
  <si>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</si>
  <si>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</si>
  <si>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</si>
  <si>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</si>
  <si>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</si>
  <si>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</si>
  <si>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</si>
  <si>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</si>
  <si>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</si>
  <si>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</si>
  <si>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</si>
  <si>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</si>
  <si>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</si>
  <si>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</si>
  <si>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</si>
  <si>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</si>
  <si>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</si>
  <si>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</si>
  <si>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</si>
  <si>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</si>
  <si>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</si>
  <si>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</si>
  <si>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</si>
  <si>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</si>
  <si>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</si>
  <si>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</si>
  <si>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</si>
  <si>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</si>
  <si>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</si>
  <si>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</si>
  <si>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</si>
  <si>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</si>
  <si>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</si>
  <si>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</si>
  <si>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</si>
  <si>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</si>
  <si>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</si>
  <si>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</si>
  <si>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</si>
  <si>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</si>
  <si>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</si>
  <si>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</si>
  <si>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</si>
  <si>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</si>
  <si>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</si>
  <si>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</si>
  <si>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</si>
  <si>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</si>
  <si>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</si>
  <si>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</si>
  <si>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</si>
  <si>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</si>
  <si>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</si>
  <si>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</si>
  <si>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</si>
  <si>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</si>
  <si>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</si>
  <si>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</si>
  <si>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</si>
  <si>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</si>
  <si>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</si>
  <si>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</si>
  <si>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</si>
  <si>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</si>
  <si>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</si>
  <si>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</si>
  <si>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</si>
  <si>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</si>
  <si>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</si>
  <si>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</si>
  <si>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</si>
  <si>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</si>
  <si>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</si>
  <si>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</si>
  <si>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</si>
  <si>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</si>
  <si>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</si>
  <si>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</si>
  <si>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</si>
  <si>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</si>
  <si>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</si>
  <si>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</si>
  <si>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</si>
  <si>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</si>
  <si>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</si>
  <si>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</si>
  <si>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</si>
  <si>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</si>
  <si>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</si>
  <si>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</si>
  <si>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</si>
  <si>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</si>
  <si>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</si>
  <si>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</si>
  <si>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</si>
  <si>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</si>
  <si>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</si>
  <si>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</si>
  <si>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</si>
  <si>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</si>
  <si>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</si>
  <si>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</si>
  <si>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</si>
  <si>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</si>
  <si>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</si>
  <si>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</si>
  <si>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</si>
  <si>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</si>
  <si>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</si>
  <si>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</si>
  <si>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</si>
  <si>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</si>
  <si>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</si>
  <si>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</si>
  <si>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</si>
  <si>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</si>
  <si>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</si>
  <si>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</si>
  <si>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</si>
  <si>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</si>
  <si>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</si>
  <si>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</si>
  <si>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</si>
  <si>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</si>
  <si>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</si>
  <si>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</si>
  <si>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</si>
  <si>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</si>
  <si>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</si>
  <si>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</si>
  <si>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</si>
  <si>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</si>
  <si>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</si>
  <si>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</si>
  <si>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</si>
  <si>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</si>
  <si>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</si>
  <si>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</si>
  <si>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</si>
  <si>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</si>
  <si>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</si>
  <si>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</si>
  <si>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</si>
  <si>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</si>
  <si>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</si>
  <si>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</si>
  <si>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</si>
  <si>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</si>
  <si>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</si>
  <si>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</si>
  <si>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</si>
  <si>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</si>
  <si>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</si>
  <si>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</si>
  <si>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</si>
  <si>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</si>
  <si>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</si>
  <si>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</si>
  <si>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</si>
  <si>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</si>
  <si>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</si>
  <si>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</si>
  <si>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</si>
  <si>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</si>
  <si>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</si>
  <si>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</si>
  <si>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</si>
  <si>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</si>
  <si>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</si>
  <si>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</si>
  <si>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</si>
  <si>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</si>
  <si>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</si>
  <si>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</si>
  <si>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</si>
  <si>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</si>
  <si>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</si>
  <si>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</si>
  <si>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</si>
  <si>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</si>
  <si>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</si>
  <si>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</si>
  <si>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</si>
  <si>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</si>
  <si>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</si>
  <si>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</si>
  <si>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</si>
  <si>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</si>
  <si>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</si>
  <si>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</si>
  <si>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</si>
  <si>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</si>
  <si>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</si>
  <si>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</si>
  <si>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</si>
  <si>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</si>
  <si>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</si>
  <si>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</si>
  <si>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</si>
  <si>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</si>
  <si>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</si>
  <si>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</si>
  <si>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</si>
  <si>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</si>
  <si>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</si>
  <si>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</si>
  <si>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</si>
  <si>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</si>
  <si>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</si>
  <si>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</si>
  <si>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</si>
  <si>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</si>
  <si>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</si>
  <si>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</si>
  <si>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</si>
  <si>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</si>
  <si>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</si>
  <si>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</si>
  <si>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</si>
  <si>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</si>
  <si>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</si>
  <si>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</si>
  <si>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</si>
  <si>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</si>
  <si>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</si>
  <si>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</si>
  <si>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</si>
  <si>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</si>
  <si>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</si>
  <si>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</si>
  <si>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</si>
  <si>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</si>
  <si>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</si>
  <si>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</si>
  <si>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</si>
  <si>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</si>
  <si>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</si>
  <si>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</si>
  <si>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</si>
  <si>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</si>
  <si>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</si>
  <si>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</si>
  <si>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</si>
  <si>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</si>
  <si>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</si>
  <si>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</si>
  <si>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</si>
  <si>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</si>
  <si>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</si>
  <si>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</si>
  <si>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</si>
  <si>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</si>
  <si>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</si>
  <si>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</si>
  <si>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</si>
  <si>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</si>
  <si>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</si>
  <si>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</si>
  <si>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</si>
  <si>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</si>
  <si>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</si>
  <si>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</si>
  <si>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</si>
  <si>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</si>
  <si>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</si>
  <si>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</si>
  <si>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</si>
  <si>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</si>
  <si>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</si>
  <si>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</si>
  <si>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</si>
  <si>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</si>
  <si>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</si>
  <si>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</si>
  <si>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</si>
  <si>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</si>
  <si>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</si>
  <si>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</si>
  <si>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</si>
  <si>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</si>
  <si>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</si>
  <si>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</si>
  <si>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</si>
  <si>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</si>
  <si>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</si>
  <si>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</si>
  <si>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</si>
  <si>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</si>
  <si>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</si>
  <si>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</si>
  <si>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</si>
  <si>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</si>
  <si>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</si>
  <si>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</si>
  <si>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</si>
  <si>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</si>
  <si>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</si>
  <si>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</si>
  <si>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</si>
  <si>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</si>
  <si>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</si>
  <si>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</si>
  <si>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</si>
  <si>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</si>
  <si>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</si>
  <si>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</si>
  <si>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</si>
  <si>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</si>
  <si>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</si>
  <si>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</si>
  <si>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</si>
  <si>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</si>
  <si>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</si>
  <si>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</si>
  <si>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</si>
  <si>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</si>
  <si>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</si>
  <si>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</si>
  <si>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</si>
  <si>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</si>
  <si>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</si>
  <si>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</si>
  <si>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</si>
  <si>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</si>
  <si>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</si>
  <si>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</si>
  <si>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</si>
  <si>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</si>
  <si>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</si>
  <si>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</si>
  <si>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</si>
  <si>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</si>
  <si>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</si>
  <si>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</si>
  <si>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</si>
  <si>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</si>
  <si>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</si>
  <si>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</si>
  <si>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</si>
  <si>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</si>
  <si>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</si>
  <si>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</si>
  <si>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</si>
  <si>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</si>
  <si>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</si>
  <si>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</si>
  <si>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</si>
  <si>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</si>
  <si>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</si>
  <si>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</si>
  <si>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</si>
  <si>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</si>
  <si>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</si>
  <si>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</si>
  <si>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</si>
  <si>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</si>
  <si>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</si>
  <si>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</si>
  <si>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</si>
  <si>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</si>
  <si>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</si>
  <si>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</si>
  <si>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</si>
  <si>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</si>
  <si>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</si>
  <si>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</si>
  <si>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</si>
  <si>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</si>
  <si>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</si>
  <si>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</si>
  <si>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</si>
  <si>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</si>
  <si>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</si>
  <si>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</si>
  <si>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</si>
  <si>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</si>
  <si>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</si>
  <si>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</si>
  <si>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</si>
  <si>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</si>
  <si>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</si>
  <si>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</si>
  <si>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</si>
  <si>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</si>
  <si>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</si>
  <si>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</si>
  <si>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</si>
  <si>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</si>
  <si>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</si>
  <si>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</si>
  <si>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</si>
  <si>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</si>
  <si>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</si>
  <si>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</si>
  <si>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</si>
  <si>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</si>
  <si>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</si>
  <si>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</si>
  <si>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</si>
  <si>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</si>
  <si>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</si>
  <si>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</si>
  <si>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</si>
  <si>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</si>
  <si>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</si>
  <si>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</si>
  <si>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</si>
  <si>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</si>
  <si>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</si>
  <si>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</si>
  <si>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</si>
  <si>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</si>
  <si>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</si>
  <si>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</si>
  <si>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</si>
  <si>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</si>
  <si>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</si>
  <si>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</si>
  <si>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</si>
  <si>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</si>
  <si>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</si>
  <si>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</si>
  <si>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</si>
  <si>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</si>
  <si>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</si>
  <si>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</si>
  <si>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</si>
  <si>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</si>
  <si>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</si>
  <si>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</si>
  <si>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</si>
  <si>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</si>
  <si>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</si>
  <si>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</si>
  <si>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</si>
  <si>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</si>
  <si>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</si>
  <si>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</si>
  <si>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</si>
  <si>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</si>
  <si>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</si>
  <si>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</si>
  <si>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</si>
  <si>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</si>
  <si>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</si>
  <si>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</si>
  <si>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</si>
  <si>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</si>
  <si>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</si>
  <si>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</si>
  <si>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</si>
  <si>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</si>
  <si>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</si>
  <si>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</si>
  <si>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</si>
  <si>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</si>
  <si>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</si>
  <si>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</si>
  <si>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</si>
  <si>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</si>
  <si>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</si>
  <si>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</si>
  <si>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</si>
  <si>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</si>
  <si>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</si>
  <si>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</si>
  <si>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</si>
  <si>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</si>
  <si>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</si>
  <si>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</si>
  <si>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</si>
  <si>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</si>
  <si>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</si>
  <si>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</si>
  <si>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</si>
  <si>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</si>
  <si>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</si>
  <si>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</si>
  <si>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</si>
  <si>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</si>
  <si>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</si>
  <si>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</si>
  <si>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</si>
  <si>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</si>
  <si>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</si>
  <si>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</si>
  <si>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</si>
  <si>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</si>
  <si>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</si>
  <si>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</si>
  <si>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</si>
  <si>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</si>
  <si>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</si>
  <si>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</si>
  <si>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</si>
  <si>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</si>
  <si>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</si>
  <si>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</si>
  <si>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</si>
  <si>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</si>
  <si>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</si>
  <si>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</si>
  <si>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</si>
  <si>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</si>
  <si>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</si>
  <si>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</si>
  <si>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</si>
  <si>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</si>
  <si>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</si>
  <si>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</si>
  <si>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</si>
  <si>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</si>
  <si>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</si>
  <si>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</si>
  <si>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</si>
  <si>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</si>
  <si>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</si>
  <si>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</si>
  <si>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</si>
  <si>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</si>
  <si>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</si>
  <si>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</si>
  <si>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</si>
  <si>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</si>
  <si>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</si>
  <si>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</si>
  <si>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</si>
  <si>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</si>
  <si>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</si>
  <si>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</si>
  <si>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</si>
  <si>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</si>
  <si>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</si>
  <si>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</si>
  <si>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</si>
  <si>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</si>
  <si>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</si>
  <si>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</si>
  <si>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</si>
  <si>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</si>
  <si>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</si>
  <si>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</si>
  <si>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</si>
  <si>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</si>
  <si>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</si>
  <si>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</si>
  <si>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</si>
  <si>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</si>
  <si>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</si>
  <si>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</si>
  <si>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</si>
  <si>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</si>
  <si>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</si>
  <si>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</si>
  <si>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</si>
  <si>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</si>
  <si>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</si>
  <si>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</si>
  <si>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</si>
  <si>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</si>
  <si>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</si>
  <si>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</si>
  <si>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</si>
  <si>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</si>
  <si>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</si>
  <si>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</si>
  <si>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</si>
  <si>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</si>
  <si>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</si>
  <si>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</si>
  <si>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</si>
  <si>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</si>
  <si>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</si>
  <si>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</si>
  <si>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</si>
  <si>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</si>
  <si>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</si>
  <si>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</si>
  <si>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</si>
  <si>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</si>
  <si>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</si>
  <si>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</si>
  <si>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</si>
  <si>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</si>
  <si>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</si>
  <si>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</si>
  <si>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</si>
  <si>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</si>
  <si>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</si>
  <si>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</si>
  <si>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</si>
  <si>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</si>
  <si>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</si>
  <si>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</si>
  <si>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</si>
  <si>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</si>
  <si>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</si>
  <si>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</si>
  <si>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</si>
  <si>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</si>
  <si>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</si>
  <si>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</si>
  <si>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</si>
  <si>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</si>
  <si>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</si>
  <si>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</si>
  <si>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</si>
  <si>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</si>
  <si>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</si>
  <si>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</si>
  <si>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</si>
  <si>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</si>
  <si>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</si>
  <si>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</si>
  <si>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</si>
  <si>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</si>
  <si>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</si>
  <si>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</si>
  <si>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</si>
  <si>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</si>
  <si>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</si>
  <si>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</si>
  <si>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</si>
  <si>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</si>
  <si>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</si>
  <si>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</si>
  <si>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</si>
  <si>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</si>
  <si>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</si>
  <si>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</si>
  <si>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</si>
  <si>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</si>
  <si>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</si>
  <si>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</si>
  <si>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</si>
  <si>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</si>
  <si>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</si>
  <si>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</si>
  <si>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</si>
  <si>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</si>
  <si>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</si>
  <si>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</si>
  <si>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</si>
  <si>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</si>
  <si>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</si>
  <si>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</si>
  <si>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</si>
  <si>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</si>
  <si>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</si>
  <si>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</si>
  <si>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</si>
  <si>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</si>
  <si>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</si>
  <si>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</si>
  <si>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</si>
  <si>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</si>
  <si>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</si>
  <si>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</si>
  <si>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</si>
  <si>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</si>
  <si>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</si>
  <si>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</si>
  <si>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</si>
  <si>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</si>
  <si>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</si>
  <si>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</si>
  <si>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</si>
  <si>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</si>
  <si>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</si>
  <si>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</si>
  <si>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</si>
  <si>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</si>
  <si>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</si>
  <si>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</si>
  <si>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</si>
  <si>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</si>
  <si>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</si>
  <si>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</si>
  <si>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</si>
  <si>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</si>
  <si>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</si>
  <si>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</si>
  <si>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</si>
  <si>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</si>
  <si>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</si>
  <si>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</si>
  <si>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</si>
  <si>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</si>
  <si>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</si>
  <si>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</si>
  <si>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</si>
  <si>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</si>
  <si>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</si>
  <si>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</si>
  <si>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</si>
  <si>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</si>
  <si>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</si>
  <si>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</si>
  <si>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</si>
  <si>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</si>
  <si>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</si>
  <si>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</si>
  <si>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</si>
  <si>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</si>
  <si>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</si>
  <si>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</si>
  <si>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</si>
  <si>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</si>
  <si>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</si>
  <si>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</si>
  <si>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</si>
  <si>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</si>
  <si>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</si>
  <si>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</si>
  <si>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</si>
  <si>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</si>
  <si>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</si>
  <si>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</si>
  <si>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</si>
  <si>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</si>
  <si>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</si>
  <si>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</si>
  <si>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</si>
  <si>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</si>
  <si>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</si>
  <si>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</si>
  <si>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</si>
  <si>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</si>
  <si>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</si>
  <si>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</si>
  <si>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</si>
  <si>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</si>
  <si>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</si>
  <si>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</si>
  <si>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</si>
  <si>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</si>
  <si>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</si>
  <si>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</si>
  <si>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</si>
  <si>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</si>
  <si>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</si>
  <si>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</si>
  <si>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</si>
  <si>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</si>
  <si>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</si>
  <si>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</si>
  <si>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</si>
  <si>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</si>
  <si>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</si>
  <si>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</si>
  <si>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</si>
  <si>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</si>
  <si>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</si>
  <si>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</si>
  <si>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</si>
  <si>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</si>
  <si>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</si>
  <si>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</si>
  <si>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</si>
  <si>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</si>
  <si>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</si>
  <si>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</si>
  <si>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</si>
  <si>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</si>
  <si>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</si>
  <si>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</si>
  <si>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</si>
  <si>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</si>
  <si>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</si>
  <si>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</si>
  <si>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</si>
  <si>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</si>
  <si>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</si>
  <si>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</si>
  <si>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</si>
  <si>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</si>
  <si>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</si>
  <si>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</si>
  <si>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</si>
  <si>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</si>
  <si>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</si>
  <si>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</si>
  <si>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</si>
  <si>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</si>
  <si>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</si>
  <si>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</si>
  <si>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</si>
  <si>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</si>
  <si>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</si>
  <si>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</si>
  <si>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</si>
  <si>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</si>
  <si>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</si>
  <si>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</si>
  <si>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</si>
  <si>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</si>
  <si>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</si>
  <si>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</si>
  <si>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</si>
  <si>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</si>
  <si>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</si>
  <si>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</si>
  <si>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</si>
  <si>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</si>
  <si>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</si>
  <si>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</si>
  <si>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</si>
  <si>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</si>
  <si>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</si>
  <si>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</si>
  <si>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</si>
  <si>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</si>
  <si>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</si>
  <si>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</si>
  <si>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</si>
  <si>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</si>
  <si>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</si>
  <si>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</si>
  <si>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</si>
  <si>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</si>
  <si>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</si>
  <si>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</si>
  <si>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</si>
  <si>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</si>
  <si>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</si>
  <si>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</si>
  <si>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</si>
  <si>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</si>
  <si>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</si>
  <si>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</si>
  <si>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</si>
  <si>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</si>
  <si>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</si>
  <si>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</si>
  <si>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</si>
  <si>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</si>
  <si>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</si>
  <si>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</si>
  <si>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</si>
  <si>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</si>
  <si>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</si>
  <si>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</si>
  <si>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</si>
  <si>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</si>
  <si>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</si>
  <si>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</si>
  <si>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</si>
  <si>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</si>
  <si>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</si>
  <si>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</si>
  <si>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</si>
  <si>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</si>
  <si>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</si>
  <si>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</si>
  <si>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</si>
  <si>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</si>
  <si>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</si>
  <si>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</si>
  <si>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</si>
  <si>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</si>
  <si>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</si>
  <si>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</si>
  <si>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</si>
  <si>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</si>
  <si>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</si>
  <si>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</si>
  <si>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</si>
  <si>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</si>
  <si>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</si>
  <si>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</si>
  <si>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</si>
  <si>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</si>
  <si>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</si>
  <si>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</si>
  <si>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</si>
  <si>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</si>
  <si>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</si>
  <si>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</si>
  <si>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</si>
  <si>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</si>
  <si>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</si>
  <si>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</si>
  <si>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</si>
  <si>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</si>
  <si>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</si>
  <si>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</si>
  <si>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</si>
  <si>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</si>
  <si>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</si>
  <si>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</si>
  <si>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</si>
  <si>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</si>
  <si>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</si>
  <si>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</si>
  <si>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</si>
  <si>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</si>
  <si>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</si>
  <si>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</si>
  <si>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</si>
  <si>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</si>
  <si>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</si>
  <si>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</si>
  <si>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</si>
  <si>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</si>
  <si>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</si>
  <si>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</si>
  <si>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</si>
  <si>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</si>
  <si>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</si>
  <si>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</si>
  <si>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</si>
  <si>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</si>
  <si>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</si>
  <si>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</si>
  <si>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</si>
  <si>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</si>
  <si>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</si>
  <si>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</si>
  <si>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</si>
  <si>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</si>
  <si>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</si>
  <si>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</si>
  <si>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</si>
  <si>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</si>
  <si>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</si>
  <si>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</si>
  <si>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</si>
  <si>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</si>
  <si>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</si>
  <si>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</si>
  <si>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</si>
  <si>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</si>
  <si>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</si>
  <si>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</si>
  <si>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</si>
  <si>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</si>
  <si>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</si>
  <si>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</si>
  <si>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</si>
  <si>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</si>
  <si>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</si>
  <si>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</si>
  <si>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</si>
  <si>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</si>
  <si>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</si>
  <si>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</si>
  <si>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</si>
  <si>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</si>
  <si>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</si>
  <si>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</si>
  <si>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</si>
  <si>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</si>
  <si>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</si>
  <si>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</si>
  <si>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</si>
  <si>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</si>
  <si>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</si>
  <si>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</si>
  <si>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</si>
  <si>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</si>
  <si>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</si>
  <si>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</si>
  <si>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</si>
  <si>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</si>
  <si>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</si>
  <si>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</si>
  <si>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</si>
  <si>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</si>
  <si>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</si>
  <si>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</si>
  <si>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</si>
  <si>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</si>
  <si>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</si>
  <si>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</si>
  <si>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</si>
  <si>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</si>
  <si>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</si>
  <si>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</si>
  <si>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</si>
  <si>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</si>
  <si>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</si>
  <si>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</si>
  <si>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</si>
  <si>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</si>
  <si>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</si>
  <si>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</si>
  <si>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</si>
  <si>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</si>
  <si>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</si>
  <si>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</si>
  <si>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</si>
  <si>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</si>
  <si>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</si>
  <si>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</si>
  <si>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</si>
  <si>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</si>
  <si>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</si>
  <si>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</si>
  <si>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</si>
  <si>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</si>
  <si>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</si>
  <si>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</si>
  <si>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</si>
  <si>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</si>
  <si>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</si>
  <si>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</si>
  <si>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</si>
  <si>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</si>
  <si>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</si>
  <si>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</si>
  <si>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</si>
  <si>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</si>
  <si>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</si>
  <si>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</si>
  <si>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</si>
  <si>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</si>
  <si>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</si>
  <si>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</si>
  <si>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</si>
  <si>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</si>
  <si>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</si>
  <si>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</si>
  <si>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</si>
  <si>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</si>
  <si>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</si>
  <si>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</si>
  <si>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</si>
  <si>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</si>
  <si>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</si>
  <si>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</si>
  <si>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</si>
  <si>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</si>
  <si>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</si>
  <si>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</si>
  <si>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</si>
  <si>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</si>
  <si>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</si>
  <si>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</si>
  <si>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</si>
  <si>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</si>
  <si>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</si>
  <si>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</si>
  <si>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</si>
  <si>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</si>
  <si>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</si>
  <si>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</si>
  <si>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</si>
  <si>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</si>
  <si>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</si>
  <si>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</si>
  <si>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</si>
  <si>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</si>
  <si>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</si>
  <si>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</si>
  <si>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</si>
  <si>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</si>
  <si>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</si>
  <si>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</si>
  <si>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</si>
  <si>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</si>
  <si>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</si>
  <si>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</si>
  <si>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</si>
  <si>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</si>
  <si>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</si>
  <si>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</si>
  <si>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</si>
  <si>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</si>
  <si>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</si>
  <si>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</si>
  <si>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</si>
  <si>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</si>
  <si>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</si>
  <si>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</si>
  <si>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</si>
  <si>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</si>
  <si>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</si>
  <si>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</si>
  <si>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</si>
  <si>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</si>
  <si>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</si>
  <si>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</si>
  <si>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</si>
  <si>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</si>
  <si>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</si>
  <si>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</si>
  <si>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</si>
  <si>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</si>
  <si>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</si>
  <si>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</si>
  <si>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</si>
  <si>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</si>
  <si>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</si>
  <si>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</si>
  <si>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</si>
  <si>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</si>
  <si>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</si>
  <si>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</si>
  <si>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</si>
  <si>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</si>
  <si>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</si>
  <si>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</si>
  <si>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</si>
  <si>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</si>
  <si>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</si>
  <si>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</si>
  <si>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</si>
  <si>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</si>
  <si>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</si>
  <si>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</si>
  <si>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</si>
  <si>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</si>
  <si>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</si>
  <si>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</si>
  <si>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</si>
  <si>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</si>
  <si>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</si>
  <si>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</si>
  <si>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</si>
  <si>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</si>
  <si>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</si>
  <si>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</si>
  <si>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</si>
  <si>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</si>
  <si>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</si>
  <si>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</si>
  <si>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</si>
  <si>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</si>
  <si>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</si>
  <si>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</si>
  <si>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</si>
  <si>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</si>
  <si>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</si>
  <si>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</si>
  <si>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</si>
  <si>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</si>
  <si>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</si>
  <si>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</si>
  <si>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</si>
  <si>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</si>
  <si>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</si>
  <si>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</si>
  <si>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</si>
  <si>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</si>
  <si>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</si>
  <si>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</si>
  <si>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</si>
  <si>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</si>
  <si>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</si>
  <si>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</si>
  <si>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</si>
  <si>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</si>
  <si>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</si>
  <si>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</si>
  <si>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</si>
  <si>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</si>
  <si>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</si>
  <si>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</si>
  <si>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</si>
  <si>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</si>
  <si>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</si>
  <si>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</si>
  <si>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</si>
  <si>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</si>
  <si>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</si>
  <si>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</si>
  <si>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</si>
  <si>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</si>
  <si>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</si>
  <si>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</si>
  <si>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</si>
  <si>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</si>
  <si>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</si>
  <si>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</si>
  <si>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</si>
  <si>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</si>
  <si>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</si>
  <si>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</si>
  <si>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</si>
  <si>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</si>
  <si>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</si>
  <si>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</si>
  <si>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</si>
  <si>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</si>
  <si>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</si>
  <si>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</si>
  <si>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</si>
  <si>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</si>
  <si>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</si>
  <si>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</si>
  <si>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</si>
  <si>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</si>
  <si>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</si>
  <si>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</si>
  <si>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</si>
  <si>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</si>
  <si>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</si>
  <si>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</si>
  <si>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</si>
  <si>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</si>
  <si>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</si>
  <si>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</si>
  <si>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</si>
  <si>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</si>
  <si>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</si>
  <si>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</si>
  <si>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</si>
  <si>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</si>
  <si>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</si>
  <si>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</si>
  <si>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</si>
  <si>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</si>
  <si>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</si>
  <si>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</si>
  <si>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</si>
  <si>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</si>
  <si>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</si>
  <si>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</si>
  <si>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</si>
  <si>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</si>
  <si>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</si>
  <si>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</si>
  <si>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</si>
  <si>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</si>
  <si>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</si>
  <si>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</si>
  <si>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</si>
  <si>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</si>
  <si>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</si>
  <si>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</si>
  <si>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</si>
  <si>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</si>
  <si>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</si>
  <si>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</si>
  <si>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</si>
  <si>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</si>
  <si>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</si>
  <si>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</si>
  <si>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</si>
  <si>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</si>
  <si>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</si>
  <si>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</si>
  <si>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</si>
  <si>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</si>
  <si>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</si>
  <si>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</si>
  <si>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</si>
  <si>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</si>
  <si>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</si>
  <si>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</si>
  <si>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</si>
  <si>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</si>
  <si>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</si>
  <si>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</si>
  <si>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</si>
  <si>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</si>
  <si>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</si>
  <si>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</si>
  <si>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</si>
  <si>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</si>
  <si>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</si>
  <si>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</si>
  <si>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</si>
  <si>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</si>
  <si>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</si>
  <si>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</si>
  <si>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</si>
  <si>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</si>
  <si>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</si>
  <si>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</si>
  <si>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</si>
  <si>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</si>
  <si>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</si>
  <si>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</si>
  <si>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</si>
  <si>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</si>
  <si>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</si>
  <si>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</si>
  <si>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</si>
  <si>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</si>
  <si>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</si>
  <si>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</si>
  <si>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</si>
  <si>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</si>
  <si>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</si>
  <si>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</si>
  <si>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</si>
  <si>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</si>
  <si>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</si>
  <si>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</si>
  <si>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</si>
  <si>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</si>
  <si>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</si>
  <si>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</si>
  <si>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</si>
  <si>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</si>
  <si>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</si>
  <si>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</si>
  <si>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</si>
  <si>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</si>
  <si>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</si>
  <si>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</si>
  <si>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</si>
  <si>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</si>
  <si>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</si>
  <si>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</si>
  <si>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</si>
  <si>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</si>
  <si>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</si>
  <si>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</si>
  <si>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</si>
  <si>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</si>
  <si>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</si>
  <si>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</si>
  <si>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</si>
  <si>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</si>
  <si>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</si>
  <si>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</si>
  <si>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</si>
  <si>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</si>
  <si>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</si>
  <si>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</si>
  <si>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</si>
  <si>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</si>
  <si>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</si>
  <si>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</si>
  <si>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</si>
  <si>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</si>
  <si>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</si>
  <si>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</si>
  <si>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</si>
  <si>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</si>
  <si>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</si>
  <si>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</si>
  <si>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</si>
  <si>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</si>
  <si>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</si>
  <si>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</si>
  <si>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</si>
  <si>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</si>
  <si>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</si>
  <si>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</si>
  <si>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</si>
  <si>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</si>
  <si>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</si>
  <si>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</si>
  <si>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</si>
  <si>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</si>
  <si>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</si>
  <si>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</si>
  <si>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</si>
  <si>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</si>
  <si>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</si>
  <si>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</si>
  <si>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</si>
  <si>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</si>
  <si>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</si>
  <si>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</si>
  <si>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</si>
  <si>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</si>
  <si>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</si>
  <si>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</si>
  <si>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</si>
  <si>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</si>
  <si>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</si>
  <si>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</si>
  <si>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</si>
  <si>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</si>
  <si>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</si>
  <si>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</si>
  <si>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</si>
  <si>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</si>
  <si>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</si>
  <si>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</si>
  <si>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</si>
  <si>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</si>
  <si>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</si>
  <si>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</si>
  <si>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</si>
  <si>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</si>
  <si>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</si>
  <si>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</si>
  <si>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</si>
  <si>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</si>
  <si>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</si>
  <si>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</si>
  <si>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</si>
  <si>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</si>
  <si>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</si>
  <si>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</si>
  <si>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</si>
  <si>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</si>
  <si>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</si>
  <si>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</si>
  <si>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</si>
  <si>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</si>
  <si>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</si>
  <si>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</si>
  <si>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</si>
  <si>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</si>
  <si>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</si>
  <si>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</si>
  <si>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</si>
  <si>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</si>
  <si>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</si>
  <si>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</si>
  <si>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</si>
  <si>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</si>
  <si>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</si>
  <si>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</si>
  <si>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</si>
  <si>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</si>
  <si>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</si>
  <si>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</si>
  <si>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</si>
  <si>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</si>
  <si>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</si>
  <si>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</si>
  <si>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</si>
  <si>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</si>
  <si>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</si>
  <si>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</si>
  <si>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</si>
  <si>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</si>
  <si>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</si>
  <si>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</si>
  <si>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</si>
  <si>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</si>
  <si>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</si>
  <si>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</si>
  <si>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</si>
  <si>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</si>
  <si>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</si>
  <si>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</si>
  <si>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</si>
  <si>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</si>
  <si>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</si>
  <si>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</si>
  <si>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</si>
  <si>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</si>
  <si>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</si>
  <si>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</si>
  <si>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</si>
  <si>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</si>
  <si>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</si>
  <si>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</si>
  <si>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</si>
  <si>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</si>
  <si>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</si>
  <si>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</si>
  <si>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</si>
  <si>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</si>
  <si>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</si>
  <si>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</si>
  <si>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</si>
  <si>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</si>
  <si>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</si>
  <si>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</si>
  <si>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</si>
  <si>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</si>
  <si>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</si>
  <si>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</si>
  <si>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</si>
  <si>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</si>
  <si>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</si>
  <si>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</si>
  <si>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</si>
  <si>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</si>
  <si>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</si>
  <si>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</si>
  <si>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</si>
  <si>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</si>
  <si>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</si>
  <si>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</si>
  <si>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</si>
  <si>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</si>
  <si>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</si>
  <si>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</si>
  <si>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</si>
  <si>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</si>
  <si>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</si>
  <si>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</si>
  <si>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</si>
  <si>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</si>
  <si>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</si>
  <si>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</si>
  <si>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</si>
  <si>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</si>
  <si>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</si>
  <si>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</si>
  <si>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</si>
  <si>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</si>
  <si>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</si>
  <si>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</si>
  <si>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</si>
  <si>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</si>
  <si>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</si>
  <si>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</si>
  <si>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</si>
  <si>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</si>
  <si>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</si>
  <si>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</si>
  <si>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</si>
  <si>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</si>
  <si>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</si>
  <si>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</si>
  <si>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</si>
  <si>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</si>
  <si>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</si>
  <si>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</si>
  <si>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</si>
  <si>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</si>
  <si>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</si>
  <si>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</si>
  <si>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</si>
  <si>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</si>
  <si>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</si>
  <si>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</si>
  <si>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</si>
  <si>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</si>
  <si>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</si>
  <si>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</si>
  <si>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</si>
  <si>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</si>
  <si>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</si>
  <si>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</si>
  <si>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</si>
  <si>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</si>
  <si>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</si>
  <si>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</si>
  <si>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</si>
  <si>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</si>
  <si>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</si>
  <si>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</si>
  <si>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</si>
  <si>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</si>
  <si>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</si>
  <si>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</si>
  <si>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</si>
  <si>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</si>
  <si>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</si>
  <si>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</si>
  <si>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</si>
  <si>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</si>
  <si>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</si>
  <si>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</si>
  <si>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</si>
  <si>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</si>
  <si>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</si>
  <si>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</si>
  <si>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</si>
  <si>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</si>
  <si>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</si>
  <si>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</si>
  <si>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</si>
  <si>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</si>
  <si>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</si>
  <si>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</si>
  <si>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</si>
  <si>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</si>
  <si>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</si>
  <si>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</si>
  <si>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</si>
  <si>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</si>
  <si>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</si>
  <si>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</si>
  <si>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</si>
  <si>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</si>
  <si>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</si>
  <si>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</si>
  <si>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</si>
  <si>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</si>
  <si>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</si>
  <si>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</si>
  <si>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</si>
  <si>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</si>
  <si>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</si>
  <si>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</si>
  <si>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</si>
  <si>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</si>
  <si>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</si>
  <si>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</si>
  <si>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</si>
  <si>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</si>
  <si>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</si>
  <si>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</si>
  <si>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</si>
  <si>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</si>
  <si>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</si>
  <si>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</si>
  <si>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</si>
  <si>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</si>
  <si>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</si>
  <si>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</si>
  <si>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</si>
  <si>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</si>
  <si>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</si>
  <si>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</si>
  <si>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</si>
  <si>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</si>
  <si>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</si>
  <si>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</si>
  <si>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</si>
  <si>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</si>
  <si>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</si>
  <si>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</si>
  <si>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</si>
  <si>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</si>
  <si>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</si>
  <si>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</si>
  <si>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</si>
  <si>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</si>
  <si>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</si>
  <si>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</si>
  <si>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</si>
  <si>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</si>
  <si>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</si>
  <si>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</si>
  <si>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</si>
  <si>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</si>
  <si>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</si>
  <si>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</si>
  <si>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</si>
  <si>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</si>
  <si>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</si>
  <si>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</si>
  <si>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</si>
  <si>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</si>
  <si>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</si>
  <si>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</si>
  <si>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</si>
  <si>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</si>
  <si>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</si>
  <si>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</si>
  <si>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</si>
  <si>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</si>
  <si>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</si>
  <si>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</si>
  <si>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</si>
  <si>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</si>
  <si>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</si>
  <si>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</si>
  <si>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</si>
  <si>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</si>
  <si>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</si>
  <si>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</si>
  <si>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</si>
  <si>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</si>
  <si>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</si>
  <si>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</si>
  <si>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</si>
  <si>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</si>
  <si>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</si>
  <si>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</si>
  <si>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</si>
  <si>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</si>
  <si>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</si>
  <si>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</si>
  <si>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</si>
  <si>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</si>
  <si>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</si>
  <si>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</si>
  <si>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</si>
  <si>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</si>
  <si>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</si>
  <si>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</si>
  <si>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</si>
  <si>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</si>
  <si>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</si>
  <si>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</si>
  <si>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</si>
  <si>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</si>
  <si>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</si>
  <si>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</si>
  <si>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</si>
  <si>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</si>
  <si>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</si>
  <si>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</si>
  <si>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</si>
  <si>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</si>
  <si>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</si>
  <si>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</si>
  <si>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</si>
  <si>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</si>
  <si>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</si>
  <si>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</si>
  <si>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</si>
  <si>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</si>
  <si>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</si>
  <si>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</si>
  <si>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</si>
  <si>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</si>
  <si>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</si>
  <si>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</si>
  <si>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</si>
  <si>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</si>
  <si>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</si>
  <si>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</si>
  <si>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</si>
  <si>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</si>
  <si>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</si>
  <si>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</si>
  <si>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</si>
  <si>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</si>
  <si>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</si>
  <si>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</si>
  <si>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</si>
  <si>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</si>
  <si>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</si>
  <si>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</si>
  <si>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</si>
  <si>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</si>
  <si>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</si>
  <si>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</si>
  <si>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</si>
  <si>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</si>
  <si>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</si>
  <si>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</si>
  <si>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</si>
  <si>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</si>
  <si>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</si>
  <si>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</si>
  <si>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</si>
  <si>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</si>
  <si>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</si>
  <si>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</si>
  <si>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</si>
  <si>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</si>
  <si>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</si>
  <si>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</si>
  <si>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</si>
  <si>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</si>
  <si>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</si>
  <si>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</si>
  <si>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</si>
  <si>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</si>
  <si>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</si>
  <si>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</si>
  <si>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</si>
  <si>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</si>
  <si>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</si>
  <si>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</si>
  <si>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</si>
  <si>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</si>
  <si>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</si>
  <si>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</si>
  <si>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</si>
  <si>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</si>
  <si>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</si>
  <si>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</si>
  <si>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</si>
  <si>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</si>
  <si>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</si>
  <si>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</si>
  <si>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</si>
  <si>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</si>
  <si>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</si>
  <si>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</si>
  <si>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</si>
  <si>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</si>
  <si>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</si>
  <si>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</si>
  <si>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</si>
  <si>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</si>
  <si>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</si>
  <si>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</si>
  <si>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</si>
  <si>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</si>
  <si>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</si>
  <si>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</si>
  <si>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</si>
  <si>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</si>
  <si>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</si>
  <si>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</si>
  <si>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</si>
  <si>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</si>
  <si>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</si>
  <si>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</si>
  <si>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</si>
  <si>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</si>
  <si>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</si>
  <si>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</si>
  <si>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</si>
  <si>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</si>
  <si>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</si>
  <si>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</si>
  <si>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</si>
  <si>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</si>
  <si>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</si>
  <si>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</si>
  <si>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</si>
  <si>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</si>
  <si>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</si>
  <si>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</si>
  <si>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</si>
  <si>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</si>
  <si>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</si>
  <si>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</si>
  <si>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</si>
  <si>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</si>
  <si>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</si>
  <si>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</si>
  <si>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</si>
  <si>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</si>
  <si>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</si>
  <si>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</si>
  <si>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</si>
  <si>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</si>
  <si>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</si>
  <si>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</si>
  <si>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</si>
  <si>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</si>
  <si>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</si>
  <si>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</si>
  <si>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</si>
  <si>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</si>
  <si>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</si>
  <si>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</si>
  <si>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</si>
  <si>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</si>
  <si>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</si>
  <si>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</si>
  <si>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</si>
  <si>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</si>
  <si>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</si>
  <si>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</si>
  <si>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</si>
  <si>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</si>
  <si>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</si>
  <si>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</si>
  <si>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</si>
  <si>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</si>
  <si>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</si>
  <si>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</si>
  <si>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</si>
  <si>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</si>
  <si>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</si>
  <si>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</si>
  <si>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</si>
  <si>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</si>
  <si>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</si>
  <si>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</si>
  <si>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</si>
  <si>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</si>
  <si>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</si>
  <si>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</si>
  <si>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</si>
  <si>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</si>
  <si>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</si>
  <si>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</si>
  <si>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</si>
  <si>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</si>
  <si>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</si>
  <si>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</si>
  <si>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</si>
  <si>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</si>
  <si>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</si>
  <si>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</si>
  <si>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</si>
  <si>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</si>
  <si>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</si>
  <si>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</si>
  <si>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</si>
  <si>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</si>
  <si>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</si>
  <si>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</si>
  <si>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</si>
  <si>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</si>
  <si>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</si>
  <si>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</si>
  <si>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</si>
  <si>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</si>
  <si>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</si>
  <si>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</si>
  <si>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</si>
  <si>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</si>
  <si>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</si>
  <si>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</si>
  <si>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</si>
  <si>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</si>
  <si>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</si>
  <si>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</si>
  <si>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</si>
  <si>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</si>
  <si>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</si>
  <si>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</si>
  <si>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</si>
  <si>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</si>
  <si>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</si>
  <si>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</si>
  <si>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</si>
  <si>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</si>
  <si>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</si>
  <si>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</si>
  <si>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</si>
  <si>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</si>
  <si>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</si>
  <si>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</si>
  <si>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</si>
  <si>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</si>
  <si>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</si>
  <si>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</si>
  <si>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</si>
  <si>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</si>
  <si>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</si>
  <si>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</si>
  <si>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</si>
  <si>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</si>
  <si>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</si>
  <si>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</si>
  <si>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</si>
  <si>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</si>
  <si>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</si>
  <si>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</si>
  <si>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</si>
  <si>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</si>
  <si>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</si>
  <si>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</si>
  <si>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</si>
  <si>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</si>
  <si>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</si>
  <si>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</si>
  <si>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</si>
  <si>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</si>
  <si>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</si>
  <si>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</si>
  <si>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</si>
  <si>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</si>
  <si>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</si>
  <si>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</si>
  <si>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</si>
  <si>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</si>
  <si>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</si>
  <si>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</si>
  <si>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</si>
  <si>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</si>
  <si>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</si>
  <si>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</si>
  <si>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</si>
  <si>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</si>
  <si>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</si>
  <si>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</si>
  <si>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</si>
  <si>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</si>
  <si>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</si>
  <si>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</si>
  <si>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</si>
  <si>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</si>
  <si>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</si>
  <si>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</si>
  <si>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</si>
  <si>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</si>
  <si>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</si>
  <si>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</si>
  <si>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</si>
  <si>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</si>
  <si>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</si>
  <si>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</si>
  <si>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</si>
  <si>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</si>
  <si>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</si>
  <si>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</si>
  <si>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</si>
  <si>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</si>
  <si>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</si>
  <si>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</si>
  <si>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</si>
  <si>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</si>
  <si>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</si>
  <si>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</si>
  <si>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</si>
  <si>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</si>
  <si>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</si>
  <si>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</si>
  <si>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</si>
  <si>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</si>
  <si>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</si>
  <si>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</si>
  <si>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</si>
  <si>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</si>
  <si>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</si>
  <si>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</si>
  <si>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</si>
  <si>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</si>
  <si>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</si>
  <si>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</si>
  <si>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</si>
  <si>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</si>
  <si>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</si>
  <si>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</si>
  <si>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</si>
  <si>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</si>
  <si>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</si>
  <si>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</si>
  <si>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</si>
  <si>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</si>
  <si>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</si>
  <si>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</si>
  <si>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</si>
  <si>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</si>
  <si>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</si>
  <si>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</si>
  <si>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</si>
  <si>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</si>
  <si>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</si>
  <si>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</si>
  <si>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</si>
  <si>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</si>
  <si>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</si>
  <si>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</si>
  <si>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</si>
  <si>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</si>
  <si>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</si>
  <si>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</si>
  <si>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</si>
  <si>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</si>
  <si>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</si>
  <si>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</si>
  <si>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</si>
  <si>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</si>
  <si>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</si>
  <si>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</si>
  <si>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</si>
  <si>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</si>
  <si>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</si>
  <si>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</si>
  <si>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</si>
  <si>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</si>
  <si>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</si>
  <si>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</si>
  <si>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</si>
  <si>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</si>
  <si>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</si>
  <si>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</si>
  <si>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</si>
  <si>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</si>
  <si>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</si>
  <si>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</si>
  <si>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</si>
  <si>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</si>
  <si>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</si>
  <si>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</si>
  <si>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</si>
  <si>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</si>
  <si>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</si>
  <si>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</si>
  <si>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</si>
  <si>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</si>
  <si>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</si>
  <si>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</si>
  <si>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</si>
  <si>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</si>
  <si>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</si>
  <si>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</si>
  <si>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</si>
  <si>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</si>
  <si>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</si>
  <si>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</si>
  <si>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</si>
  <si>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</si>
  <si>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</si>
  <si>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</si>
  <si>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</si>
  <si>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</si>
  <si>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</si>
  <si>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</si>
  <si>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</si>
  <si>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</si>
  <si>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</si>
  <si>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</si>
  <si>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</si>
  <si>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</si>
  <si>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</si>
  <si>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</si>
  <si>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</si>
  <si>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</si>
  <si>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</si>
  <si>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</si>
  <si>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</si>
  <si>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</si>
  <si>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</si>
  <si>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</si>
  <si>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</si>
  <si>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</si>
  <si>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</si>
  <si>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</si>
  <si>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</si>
  <si>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</si>
  <si>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</si>
  <si>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</si>
  <si>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</si>
  <si>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</si>
  <si>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</si>
  <si>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</si>
  <si>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</si>
  <si>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</si>
  <si>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</si>
  <si>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</si>
  <si>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</si>
  <si>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</si>
  <si>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</si>
  <si>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</si>
  <si>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</si>
  <si>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</si>
  <si>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</si>
  <si>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</si>
  <si>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</si>
  <si>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</si>
  <si>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</si>
  <si>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</si>
  <si>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</si>
  <si>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</si>
  <si>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</si>
  <si>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</si>
  <si>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</si>
  <si>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</si>
  <si>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</si>
  <si>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</si>
  <si>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</si>
  <si>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</si>
  <si>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</si>
  <si>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</si>
  <si>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</si>
  <si>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</si>
  <si>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</si>
  <si>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</si>
  <si>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</si>
  <si>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</si>
  <si>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</si>
  <si>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</si>
  <si>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</si>
  <si>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</si>
  <si>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</si>
  <si>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</si>
  <si>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</si>
  <si>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</si>
  <si>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</si>
  <si>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</si>
  <si>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</si>
  <si>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</si>
  <si>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</si>
  <si>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</si>
  <si>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</si>
  <si>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</si>
  <si>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</si>
  <si>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</si>
  <si>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</si>
  <si>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</si>
  <si>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</si>
  <si>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</si>
  <si>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</si>
  <si>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</si>
  <si>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</si>
  <si>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</si>
  <si>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</si>
  <si>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</si>
  <si>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</si>
  <si>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</si>
  <si>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</si>
  <si>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</si>
  <si>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</si>
  <si>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</si>
  <si>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</si>
  <si>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</si>
  <si>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</si>
  <si>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</si>
  <si>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</si>
  <si>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</si>
  <si>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</si>
  <si>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</si>
  <si>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</si>
  <si>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</si>
  <si>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</si>
  <si>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</si>
  <si>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</si>
  <si>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</si>
  <si>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</si>
  <si>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</si>
  <si>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</si>
  <si>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</si>
  <si>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</si>
  <si>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</si>
  <si>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</si>
  <si>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</si>
  <si>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</si>
  <si>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</si>
  <si>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</si>
  <si>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</si>
  <si>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</si>
  <si>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</si>
  <si>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</si>
  <si>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</si>
  <si>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</si>
  <si>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</si>
  <si>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</si>
  <si>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</si>
  <si>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</si>
  <si>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</si>
  <si>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</si>
  <si>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</si>
  <si>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</si>
  <si>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</si>
  <si>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</si>
  <si>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</si>
  <si>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</si>
  <si>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</si>
  <si>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</si>
  <si>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</si>
  <si>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</si>
  <si>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</si>
  <si>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</si>
  <si>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</si>
  <si>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</si>
  <si>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</si>
  <si>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</si>
  <si>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</si>
  <si>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</si>
  <si>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</si>
  <si>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</si>
  <si>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</si>
  <si>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</si>
  <si>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</si>
  <si>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</si>
  <si>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</si>
  <si>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</si>
  <si>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</si>
  <si>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</si>
  <si>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</si>
  <si>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</si>
  <si>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</si>
  <si>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</si>
  <si>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</si>
  <si>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</si>
  <si>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</si>
  <si>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</si>
  <si>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</si>
  <si>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</si>
  <si>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</si>
  <si>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</si>
  <si>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</si>
  <si>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</si>
  <si>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</si>
  <si>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</si>
  <si>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</si>
  <si>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</si>
  <si>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</si>
  <si>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</si>
  <si>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</si>
  <si>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</si>
  <si>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</si>
  <si>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</si>
  <si>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</si>
  <si>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</si>
  <si>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</si>
  <si>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</si>
  <si>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</si>
  <si>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</si>
  <si>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</si>
  <si>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</si>
  <si>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</si>
  <si>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</si>
  <si>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</si>
  <si>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</si>
  <si>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</si>
  <si>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</si>
  <si>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</si>
  <si>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</si>
  <si>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</si>
  <si>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</si>
  <si>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</si>
  <si>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</si>
  <si>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</si>
  <si>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</si>
  <si>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</si>
  <si>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</si>
  <si>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</si>
  <si>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</si>
  <si>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</si>
  <si>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</si>
  <si>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</si>
  <si>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</si>
  <si>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</si>
  <si>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</si>
  <si>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</si>
  <si>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</si>
  <si>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</si>
  <si>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</si>
  <si>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</si>
  <si>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</si>
  <si>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</si>
  <si>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</si>
  <si>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</si>
  <si>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</si>
  <si>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</si>
  <si>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</si>
  <si>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</si>
  <si>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</si>
  <si>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</si>
  <si>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</si>
  <si>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</si>
  <si>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</si>
  <si>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</si>
  <si>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</si>
  <si>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</si>
  <si>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</si>
  <si>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</si>
  <si>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</si>
  <si>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</si>
  <si>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</si>
  <si>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</si>
  <si>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</si>
  <si>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</si>
  <si>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</si>
  <si>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</si>
  <si>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</si>
  <si>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</si>
  <si>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</si>
  <si>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</si>
  <si>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</si>
  <si>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</si>
  <si>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</si>
  <si>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</si>
  <si>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</si>
  <si>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</si>
  <si>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</si>
  <si>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</si>
  <si>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</si>
  <si>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</si>
  <si>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</si>
  <si>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</si>
  <si>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</si>
  <si>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</si>
  <si>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</si>
  <si>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</si>
  <si>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</si>
  <si>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</si>
  <si>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</si>
  <si>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</si>
  <si>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</si>
  <si>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</si>
  <si>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</si>
  <si>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</si>
  <si>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</si>
  <si>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</si>
  <si>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</si>
  <si>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</si>
  <si>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</si>
  <si>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</si>
  <si>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</si>
  <si>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</si>
  <si>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</si>
  <si>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</si>
  <si>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</si>
  <si>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</si>
  <si>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</si>
  <si>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</si>
  <si>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</si>
  <si>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</si>
  <si>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</si>
  <si>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</si>
  <si>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</si>
  <si>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</si>
  <si>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</si>
  <si>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</si>
  <si>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</si>
  <si>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</si>
  <si>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</si>
  <si>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</si>
  <si>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</si>
  <si>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</si>
  <si>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</si>
  <si>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</si>
  <si>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</si>
  <si>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</si>
  <si>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</si>
  <si>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</si>
  <si>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</si>
  <si>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</si>
  <si>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</si>
  <si>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</si>
  <si>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</si>
  <si>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</si>
  <si>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</si>
  <si>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</si>
  <si>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</si>
  <si>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</si>
  <si>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</si>
  <si>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</si>
  <si>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</si>
  <si>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</si>
  <si>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</si>
  <si>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</si>
  <si>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</si>
  <si>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</si>
  <si>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</si>
  <si>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</si>
  <si>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</si>
  <si>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</si>
  <si>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</si>
  <si>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</si>
  <si>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</si>
  <si>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</si>
  <si>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</si>
  <si>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</si>
  <si>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</si>
  <si>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</si>
  <si>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</si>
  <si>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</si>
  <si>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</si>
  <si>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</si>
  <si>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</si>
  <si>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</si>
  <si>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</si>
  <si>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</si>
  <si>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</si>
  <si>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</si>
  <si>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</si>
  <si>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</si>
  <si>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</si>
  <si>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</si>
  <si>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</si>
  <si>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</si>
  <si>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</si>
  <si>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</si>
  <si>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</si>
  <si>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</si>
  <si>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</si>
  <si>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</si>
  <si>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</si>
  <si>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</si>
  <si>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</si>
  <si>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</si>
  <si>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</si>
  <si>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</si>
  <si>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</si>
  <si>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</si>
  <si>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</si>
  <si>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</si>
  <si>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</si>
  <si>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</si>
  <si>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</si>
  <si>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</si>
  <si>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</si>
  <si>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</si>
  <si>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</si>
  <si>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</si>
  <si>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</si>
  <si>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</si>
  <si>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</si>
  <si>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</si>
  <si>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</si>
  <si>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</si>
  <si>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</si>
  <si>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</si>
  <si>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</si>
  <si>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</si>
  <si>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</si>
  <si>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</si>
  <si>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</si>
  <si>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</si>
  <si>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</si>
  <si>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</si>
  <si>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</si>
  <si>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</si>
  <si>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</si>
  <si>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</si>
  <si>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</si>
  <si>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</si>
  <si>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</si>
  <si>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</si>
  <si>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</si>
  <si>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</si>
  <si>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</si>
  <si>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</si>
  <si>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</si>
  <si>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</si>
  <si>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</si>
  <si>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</si>
  <si>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</si>
  <si>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</si>
  <si>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</si>
  <si>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</si>
  <si>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</si>
  <si>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</si>
  <si>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</si>
  <si>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</si>
  <si>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</si>
  <si>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</si>
  <si>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</si>
  <si>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</si>
  <si>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</si>
  <si>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</si>
  <si>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</si>
  <si>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</si>
  <si>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</si>
  <si>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</si>
  <si>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</si>
  <si>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</si>
  <si>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</si>
  <si>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</si>
  <si>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</si>
  <si>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</si>
  <si>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</si>
  <si>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</si>
  <si>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</si>
  <si>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</si>
  <si>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</si>
  <si>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</si>
  <si>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</si>
  <si>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</si>
  <si>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</si>
  <si>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</si>
  <si>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</si>
  <si>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</si>
  <si>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</si>
  <si>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</si>
  <si>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</si>
  <si>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</si>
  <si>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</si>
  <si>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</si>
  <si>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</si>
  <si>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</si>
  <si>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</si>
  <si>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</si>
  <si>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</si>
  <si>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</si>
  <si>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</si>
  <si>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</si>
  <si>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</si>
  <si>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</si>
  <si>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</si>
  <si>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</si>
  <si>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</si>
  <si>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</si>
  <si>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</si>
  <si>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</si>
  <si>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</si>
  <si>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</si>
  <si>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</si>
  <si>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</si>
  <si>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</si>
  <si>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</si>
  <si>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</si>
  <si>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</si>
  <si>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</si>
  <si>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</si>
  <si>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</si>
  <si>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</si>
  <si>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</si>
  <si>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</si>
  <si>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</si>
  <si>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</si>
  <si>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</si>
  <si>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</si>
  <si>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</si>
  <si>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</si>
  <si>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</si>
  <si>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</si>
  <si>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</si>
  <si>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</si>
  <si>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</si>
  <si>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</si>
  <si>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</si>
  <si>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</si>
  <si>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</si>
  <si>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</si>
  <si>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</si>
  <si>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</si>
  <si>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</si>
  <si>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</si>
  <si>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</si>
  <si>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</si>
  <si>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</si>
  <si>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</si>
  <si>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</si>
  <si>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</si>
  <si>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</si>
  <si>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</si>
  <si>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</si>
  <si>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</si>
  <si>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</si>
  <si>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</si>
  <si>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</si>
  <si>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</si>
  <si>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</si>
  <si>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</si>
  <si>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</si>
  <si>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</si>
  <si>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</si>
  <si>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</si>
  <si>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</si>
  <si>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</si>
  <si>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</si>
  <si>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</si>
  <si>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</si>
  <si>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</si>
  <si>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</si>
  <si>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</si>
  <si>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</si>
  <si>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</si>
  <si>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</si>
  <si>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</si>
  <si>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</si>
  <si>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</si>
  <si>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</si>
  <si>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</si>
  <si>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</si>
  <si>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</si>
  <si>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</si>
  <si>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</si>
  <si>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</si>
  <si>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</si>
  <si>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</si>
  <si>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</si>
  <si>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</si>
  <si>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</si>
  <si>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</si>
  <si>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</si>
  <si>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</si>
  <si>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</si>
  <si>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</si>
  <si>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</si>
  <si>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</si>
  <si>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</si>
  <si>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</si>
  <si>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</si>
  <si>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</si>
  <si>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</si>
  <si>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</si>
  <si>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</si>
  <si>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</si>
  <si>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</si>
  <si>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</si>
  <si>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</si>
  <si>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</si>
  <si>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</si>
  <si>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</si>
  <si>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</si>
  <si>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</si>
  <si>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</si>
  <si>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</si>
  <si>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</si>
  <si>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</si>
  <si>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</si>
  <si>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</si>
  <si>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</si>
  <si>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</si>
  <si>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</si>
  <si>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</si>
  <si>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</si>
  <si>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</si>
  <si>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</si>
  <si>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</si>
  <si>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</si>
  <si>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</si>
  <si>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</si>
  <si>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</si>
  <si>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</si>
  <si>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</si>
  <si>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</si>
  <si>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</si>
  <si>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</si>
  <si>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</si>
  <si>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</si>
  <si>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</si>
  <si>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</si>
  <si>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</si>
  <si>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</si>
  <si>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</si>
  <si>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</si>
  <si>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</si>
  <si>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</si>
  <si>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</si>
  <si>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</si>
  <si>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</si>
  <si>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</si>
  <si>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</si>
  <si>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</si>
  <si>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</si>
  <si>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</si>
  <si>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</si>
  <si>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</si>
  <si>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</si>
  <si>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</si>
  <si>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</si>
  <si>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</si>
  <si>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</si>
  <si>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</si>
  <si>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</si>
  <si>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</si>
  <si>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</si>
  <si>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</si>
  <si>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</si>
  <si>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</si>
  <si>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</si>
  <si>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</si>
  <si>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</si>
  <si>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</si>
  <si>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</si>
  <si>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</si>
  <si>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</si>
  <si>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</si>
  <si>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</si>
  <si>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</si>
  <si>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</si>
  <si>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</si>
  <si>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</si>
  <si>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</si>
  <si>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</si>
  <si>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</si>
  <si>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</si>
  <si>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</si>
  <si>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</si>
  <si>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</si>
  <si>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</si>
  <si>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</si>
  <si>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</si>
  <si>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</si>
  <si>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</si>
  <si>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</si>
  <si>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</si>
  <si>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</si>
  <si>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</si>
  <si>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</si>
  <si>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</si>
  <si>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</si>
  <si>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</si>
  <si>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</si>
  <si>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</si>
  <si>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</si>
  <si>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</si>
  <si>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</si>
  <si>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</si>
  <si>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</si>
  <si>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</si>
  <si>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</si>
  <si>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</si>
  <si>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</si>
  <si>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</si>
  <si>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</si>
  <si>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</si>
  <si>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</si>
  <si>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</si>
  <si>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</si>
  <si>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</si>
  <si>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</si>
  <si>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</si>
  <si>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</si>
  <si>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</si>
  <si>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</si>
  <si>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</si>
  <si>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</si>
  <si>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</si>
  <si>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</si>
  <si>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</si>
  <si>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</si>
  <si>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</si>
  <si>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</si>
  <si>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</si>
  <si>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</si>
  <si>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</si>
  <si>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</si>
  <si>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</si>
  <si>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</si>
  <si>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</si>
  <si>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</si>
  <si>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</si>
  <si>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</si>
  <si>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</si>
  <si>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</si>
  <si>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</si>
  <si>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</si>
  <si>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</si>
  <si>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</si>
  <si>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</si>
  <si>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</si>
  <si>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</si>
  <si>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</si>
  <si>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</si>
  <si>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</si>
  <si>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</si>
  <si>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</si>
  <si>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</si>
  <si>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</si>
  <si>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</si>
  <si>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</si>
  <si>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</si>
  <si>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</si>
  <si>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</si>
  <si>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</si>
  <si>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</si>
  <si>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</si>
  <si>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</si>
  <si>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</si>
  <si>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</si>
  <si>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</si>
  <si>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</si>
  <si>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</si>
  <si>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</si>
  <si>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</si>
  <si>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</si>
  <si>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</si>
  <si>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</si>
  <si>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</si>
  <si>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</si>
  <si>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</si>
  <si>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</si>
  <si>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</si>
  <si>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</si>
  <si>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</si>
  <si>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</si>
  <si>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</si>
  <si>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</si>
  <si>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</si>
  <si>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</si>
  <si>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</si>
  <si>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</si>
  <si>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</si>
  <si>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</si>
  <si>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</si>
  <si>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</si>
  <si>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</si>
  <si>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</si>
  <si>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</si>
  <si>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</si>
  <si>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</si>
  <si>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</si>
  <si>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</si>
  <si>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</si>
  <si>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</si>
  <si>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</si>
  <si>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</si>
  <si>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</si>
  <si>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</si>
  <si>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</si>
  <si>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</si>
  <si>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</si>
  <si>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</si>
  <si>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</si>
  <si>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</si>
  <si>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</si>
  <si>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</si>
  <si>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</si>
  <si>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</si>
  <si>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</si>
  <si>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</si>
  <si>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</si>
  <si>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</si>
  <si>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</si>
  <si>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</si>
  <si>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</si>
  <si>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</si>
  <si>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</si>
  <si>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</si>
  <si>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</si>
  <si>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</si>
  <si>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</si>
  <si>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</si>
  <si>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</si>
  <si>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</si>
  <si>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</si>
  <si>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</si>
  <si>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</si>
  <si>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</si>
  <si>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</si>
  <si>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</si>
  <si>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</si>
  <si>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</si>
  <si>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</si>
  <si>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</si>
  <si>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</si>
  <si>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</si>
  <si>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</si>
  <si>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</si>
  <si>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</si>
  <si>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</si>
  <si>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</si>
  <si>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</si>
  <si>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</si>
  <si>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</si>
  <si>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</si>
  <si>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</si>
  <si>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</si>
  <si>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</si>
  <si>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</si>
  <si>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</si>
  <si>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</si>
  <si>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</si>
  <si>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</si>
  <si>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</si>
  <si>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</si>
  <si>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</si>
  <si>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</si>
  <si>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</si>
  <si>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</si>
  <si>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</si>
  <si>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</si>
  <si>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</si>
  <si>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</si>
  <si>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</si>
  <si>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</si>
  <si>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</si>
  <si>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</si>
  <si>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</si>
  <si>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</si>
  <si>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</si>
  <si>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</si>
  <si>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</si>
  <si>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</si>
  <si>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</si>
  <si>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</si>
  <si>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</si>
  <si>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</si>
  <si>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</si>
  <si>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</si>
  <si>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</si>
  <si>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</si>
  <si>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</si>
  <si>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</si>
  <si>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</si>
  <si>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</si>
  <si>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</si>
  <si>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</si>
  <si>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</si>
  <si>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</si>
  <si>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</si>
  <si>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</si>
  <si>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</si>
  <si>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</si>
  <si>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</si>
  <si>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</si>
  <si>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</si>
  <si>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</si>
  <si>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</si>
  <si>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</si>
  <si>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</si>
  <si>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</si>
  <si>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</si>
  <si>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</si>
  <si>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</si>
  <si>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</si>
  <si>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</si>
  <si>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</si>
  <si>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</si>
  <si>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</si>
  <si>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</si>
  <si>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</si>
  <si>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</si>
  <si>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</si>
  <si>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</si>
  <si>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</si>
  <si>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</si>
  <si>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</si>
  <si>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</si>
  <si>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</si>
  <si>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</si>
  <si>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</si>
  <si>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</si>
  <si>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</si>
  <si>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</si>
  <si>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</si>
  <si>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</si>
  <si>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</si>
  <si>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</si>
  <si>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</si>
  <si>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</si>
  <si>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</si>
  <si>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</si>
  <si>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</si>
  <si>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</si>
  <si>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</si>
  <si>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</si>
  <si>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</si>
  <si>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</si>
  <si>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</si>
  <si>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</si>
  <si>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</si>
  <si>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</si>
  <si>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</si>
  <si>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</si>
  <si>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</si>
  <si>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</si>
  <si>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</si>
  <si>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</si>
  <si>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</si>
  <si>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</si>
  <si>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</si>
  <si>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</si>
  <si>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</si>
  <si>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</si>
  <si>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</si>
  <si>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</si>
  <si>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</si>
  <si>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</si>
  <si>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</si>
  <si>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</si>
  <si>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</si>
  <si>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</si>
  <si>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</si>
  <si>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</si>
  <si>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</si>
  <si>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</si>
  <si>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</si>
  <si>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</si>
  <si>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</si>
  <si>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</si>
  <si>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</si>
  <si>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</si>
  <si>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</si>
  <si>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</si>
  <si>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</si>
  <si>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</si>
  <si>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</si>
  <si>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</si>
  <si>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</si>
  <si>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</si>
  <si>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</si>
  <si>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</si>
  <si>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</si>
  <si>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</si>
  <si>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</si>
  <si>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</si>
  <si>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</si>
  <si>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</si>
  <si>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</si>
  <si>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</si>
  <si>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</si>
  <si>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</si>
  <si>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</si>
  <si>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</si>
  <si>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</si>
  <si>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</si>
  <si>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</si>
  <si>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</si>
  <si>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</si>
  <si>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</si>
  <si>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</si>
  <si>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</si>
  <si>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</si>
  <si>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</si>
  <si>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</si>
  <si>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</si>
  <si>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</si>
  <si>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</si>
  <si>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</si>
  <si>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</si>
  <si>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</si>
  <si>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</si>
  <si>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</si>
  <si>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</si>
  <si>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</si>
  <si>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</si>
  <si>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</si>
  <si>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</si>
  <si>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</si>
  <si>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</si>
  <si>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</si>
  <si>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</si>
  <si>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</si>
  <si>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</si>
  <si>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</si>
  <si>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</si>
  <si>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</si>
  <si>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</si>
  <si>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</si>
  <si>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</si>
  <si>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</si>
  <si>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</si>
  <si>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</si>
  <si>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</si>
  <si>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</si>
  <si>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</si>
  <si>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</si>
  <si>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</si>
  <si>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</si>
  <si>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</si>
  <si>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</si>
  <si>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</si>
  <si>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</si>
  <si>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</si>
  <si>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</si>
  <si>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</si>
  <si>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</si>
  <si>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</si>
  <si>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</si>
  <si>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</si>
  <si>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</si>
  <si>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</si>
  <si>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</si>
  <si>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</si>
  <si>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</si>
  <si>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</si>
  <si>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</si>
  <si>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</si>
  <si>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</si>
  <si>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</si>
  <si>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</si>
  <si>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</si>
  <si>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</si>
  <si>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</si>
  <si>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</si>
  <si>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</si>
  <si>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</si>
  <si>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</si>
  <si>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</si>
  <si>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</si>
  <si>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</si>
  <si>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</si>
  <si>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</si>
  <si>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</si>
  <si>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</si>
  <si>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</si>
  <si>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</si>
  <si>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</si>
  <si>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</si>
  <si>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</si>
  <si>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</si>
  <si>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</si>
  <si>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</si>
  <si>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</si>
  <si>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</si>
  <si>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</si>
  <si>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</si>
  <si>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</si>
  <si>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</si>
  <si>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</si>
  <si>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</si>
  <si>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</si>
  <si>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</si>
  <si>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</si>
  <si>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</si>
  <si>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</si>
  <si>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</si>
  <si>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</si>
  <si>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</si>
  <si>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</si>
  <si>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</si>
  <si>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</si>
  <si>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</si>
  <si>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</si>
  <si>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</si>
  <si>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</si>
  <si>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</si>
  <si>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</si>
  <si>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</si>
  <si>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</si>
  <si>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</si>
  <si>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</si>
  <si>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</si>
  <si>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</si>
  <si>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</si>
  <si>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</si>
  <si>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</si>
  <si>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</si>
  <si>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</si>
  <si>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</si>
  <si>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</si>
  <si>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</si>
  <si>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</si>
  <si>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</si>
  <si>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</si>
  <si>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</si>
  <si>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</si>
  <si>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</si>
  <si>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</si>
  <si>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</si>
  <si>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</si>
  <si>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</si>
  <si>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</si>
  <si>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</si>
  <si>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</si>
  <si>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</si>
  <si>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</si>
  <si>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</si>
  <si>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</si>
  <si>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</si>
  <si>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</si>
  <si>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</si>
  <si>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</si>
  <si>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</si>
  <si>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</si>
  <si>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</si>
  <si>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</si>
  <si>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</si>
  <si>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</si>
  <si>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</si>
  <si>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</si>
  <si>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</si>
  <si>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</si>
  <si>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</si>
  <si>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</si>
  <si>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</si>
  <si>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</si>
  <si>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</si>
  <si>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</si>
  <si>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</si>
  <si>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</si>
  <si>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</si>
  <si>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</si>
  <si>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</si>
  <si>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</si>
  <si>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</si>
  <si>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</si>
  <si>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</si>
  <si>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</si>
  <si>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</si>
  <si>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</si>
  <si>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</si>
  <si>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</si>
  <si>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</si>
  <si>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</si>
  <si>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</si>
  <si>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</si>
  <si>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</si>
  <si>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</si>
  <si>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</si>
  <si>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</si>
  <si>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</si>
  <si>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</si>
  <si>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</si>
  <si>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</si>
  <si>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</si>
  <si>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</si>
  <si>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</si>
  <si>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</si>
  <si>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</si>
  <si>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</si>
  <si>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</si>
  <si>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</si>
  <si>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</si>
  <si>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</si>
  <si>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</si>
  <si>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</si>
  <si>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</si>
  <si>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</si>
  <si>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</si>
  <si>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</si>
  <si>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</si>
  <si>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</si>
  <si>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</si>
  <si>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</si>
  <si>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</si>
  <si>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</si>
  <si>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</si>
  <si>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</si>
  <si>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</si>
  <si>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</si>
  <si>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</si>
  <si>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</si>
  <si>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</si>
  <si>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</si>
  <si>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</si>
  <si>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</si>
  <si>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</si>
  <si>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</si>
  <si>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</si>
  <si>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</si>
  <si>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</si>
  <si>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</si>
  <si>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</si>
  <si>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</si>
  <si>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</si>
  <si>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</si>
  <si>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</si>
  <si>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</si>
  <si>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</si>
  <si>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</si>
  <si>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</si>
  <si>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</si>
  <si>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</si>
  <si>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</si>
  <si>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</si>
  <si>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</si>
  <si>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</si>
  <si>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</si>
  <si>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</si>
  <si>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</si>
  <si>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</si>
  <si>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</si>
  <si>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</si>
  <si>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</si>
  <si>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</si>
  <si>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</si>
  <si>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</si>
  <si>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</si>
  <si>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</si>
  <si>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</si>
  <si>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</si>
  <si>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</si>
  <si>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</si>
  <si>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</si>
  <si>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</si>
  <si>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</si>
  <si>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</si>
  <si>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</si>
  <si>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</si>
  <si>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</si>
  <si>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</si>
  <si>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</si>
  <si>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</si>
  <si>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</si>
  <si>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</si>
  <si>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</si>
  <si>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</si>
  <si>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</si>
  <si>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</si>
  <si>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</si>
  <si>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</si>
  <si>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</si>
  <si>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</si>
  <si>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</si>
  <si>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</si>
  <si>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</si>
  <si>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</si>
  <si>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</si>
  <si>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</si>
  <si>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</si>
  <si>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</si>
  <si>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</si>
  <si>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</si>
  <si>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</si>
  <si>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</si>
  <si>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</si>
  <si>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</si>
  <si>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</si>
  <si>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</si>
  <si>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</si>
  <si>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</si>
  <si>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</si>
  <si>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</si>
  <si>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</si>
  <si>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</si>
  <si>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</si>
  <si>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</si>
  <si>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</si>
  <si>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</si>
  <si>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</si>
  <si>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</si>
  <si>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</si>
  <si>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</si>
  <si>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</si>
  <si>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</si>
  <si>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</si>
  <si>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</si>
  <si>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</si>
  <si>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</si>
  <si>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</si>
  <si>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</si>
  <si>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</si>
  <si>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</si>
  <si>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</si>
  <si>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</si>
  <si>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</si>
  <si>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</si>
  <si>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</si>
  <si>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</si>
  <si>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</si>
  <si>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</si>
  <si>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</si>
  <si>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</si>
  <si>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</si>
  <si>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</si>
  <si>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</si>
  <si>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</si>
  <si>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</si>
  <si>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</si>
  <si>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</si>
  <si>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</si>
  <si>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</si>
  <si>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</si>
  <si>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</si>
  <si>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</si>
  <si>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</si>
  <si>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</si>
  <si>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</si>
  <si>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</si>
  <si>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</si>
  <si>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</si>
  <si>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</si>
  <si>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</si>
  <si>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</si>
  <si>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</si>
  <si>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</si>
  <si>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</si>
  <si>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</si>
  <si>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</si>
  <si>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</si>
  <si>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</si>
  <si>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</si>
  <si>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</si>
  <si>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</si>
  <si>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</si>
  <si>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</si>
  <si>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</si>
  <si>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</si>
  <si>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</si>
  <si>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</si>
  <si>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</si>
  <si>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</si>
  <si>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</si>
  <si>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</si>
  <si>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</si>
  <si>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</si>
  <si>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</si>
  <si>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</si>
  <si>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</si>
  <si>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</si>
  <si>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</si>
  <si>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</si>
  <si>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</si>
  <si>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</si>
  <si>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</si>
  <si>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</si>
  <si>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</si>
  <si>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</si>
  <si>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</si>
  <si>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</si>
  <si>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</si>
  <si>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</si>
  <si>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</si>
  <si>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</si>
  <si>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</si>
  <si>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</si>
  <si>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</si>
  <si>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</si>
  <si>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</si>
  <si>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</si>
  <si>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</si>
  <si>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</si>
  <si>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</si>
  <si>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</si>
  <si>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</si>
  <si>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</si>
  <si>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</si>
  <si>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</si>
  <si>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</si>
  <si>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</si>
  <si>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</si>
  <si>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</si>
  <si>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</si>
  <si>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</si>
  <si>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</si>
  <si>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</si>
  <si>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</si>
  <si>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</si>
  <si>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</si>
  <si>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</si>
  <si>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</si>
  <si>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</si>
  <si>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</si>
  <si>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</si>
  <si>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</si>
  <si>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</si>
  <si>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</si>
  <si>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</si>
  <si>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</si>
  <si>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</si>
  <si>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</si>
  <si>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</si>
  <si>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</si>
  <si>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</si>
  <si>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</si>
  <si>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</si>
  <si>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</si>
  <si>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</si>
  <si>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</si>
  <si>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</si>
  <si>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</si>
  <si>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</si>
  <si>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</si>
  <si>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</si>
  <si>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</si>
  <si>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</si>
  <si>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</si>
  <si>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</si>
  <si>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</si>
  <si>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</si>
  <si>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</si>
  <si>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</si>
  <si>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</si>
  <si>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</si>
  <si>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</si>
  <si>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</si>
  <si>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</si>
  <si>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</si>
  <si>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</si>
  <si>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</si>
  <si>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</si>
  <si>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</si>
  <si>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</si>
  <si>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</si>
  <si>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</si>
  <si>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</si>
  <si>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</si>
  <si>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</si>
  <si>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</si>
  <si>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</si>
  <si>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</si>
  <si>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</si>
  <si>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</si>
  <si>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</si>
  <si>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</si>
  <si>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</si>
  <si>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</si>
  <si>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</si>
  <si>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</si>
  <si>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</si>
  <si>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</si>
  <si>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</si>
  <si>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</si>
  <si>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</si>
  <si>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</si>
  <si>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</si>
  <si>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</si>
  <si>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</si>
  <si>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</si>
  <si>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</si>
  <si>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</si>
  <si>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</si>
  <si>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</si>
  <si>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</si>
  <si>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</si>
  <si>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</si>
  <si>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</si>
  <si>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</si>
  <si>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</si>
  <si>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</si>
  <si>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</si>
  <si>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</si>
  <si>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</si>
  <si>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</si>
  <si>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</si>
  <si>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</si>
  <si>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</si>
  <si>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</si>
  <si>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</si>
  <si>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</si>
  <si>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</si>
  <si>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</si>
  <si>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</si>
  <si>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</si>
  <si>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</si>
  <si>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</si>
  <si>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</si>
  <si>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</si>
  <si>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</si>
  <si>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</si>
  <si>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</si>
  <si>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</si>
  <si>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</si>
  <si>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</si>
  <si>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</si>
  <si>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</si>
  <si>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</si>
  <si>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</si>
  <si>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</si>
  <si>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</si>
  <si>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</si>
  <si>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</si>
  <si>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</si>
  <si>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</si>
  <si>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</si>
  <si>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</si>
  <si>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</si>
  <si>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</si>
  <si>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</si>
  <si>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</si>
  <si>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</si>
  <si>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</si>
  <si>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</si>
  <si>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</si>
  <si>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</si>
  <si>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</si>
  <si>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</si>
  <si>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</si>
  <si>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</si>
  <si>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</si>
  <si>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</si>
  <si>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</si>
  <si>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</si>
  <si>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</si>
  <si>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</si>
  <si>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</si>
  <si>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</si>
  <si>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</si>
  <si>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</si>
  <si>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</si>
  <si>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</si>
  <si>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</si>
  <si>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</si>
  <si>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</si>
  <si>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</si>
  <si>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</si>
  <si>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</si>
  <si>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</si>
  <si>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</si>
  <si>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</si>
  <si>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</si>
  <si>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</si>
  <si>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</si>
  <si>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</si>
  <si>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</si>
  <si>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</si>
  <si>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</si>
  <si>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</si>
  <si>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</si>
  <si>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</si>
  <si>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</si>
  <si>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</si>
  <si>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</si>
  <si>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</si>
  <si>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</si>
  <si>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</si>
  <si>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</si>
  <si>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</si>
  <si>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</si>
  <si>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</si>
  <si>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</si>
  <si>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</si>
  <si>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</si>
  <si>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</si>
  <si>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</si>
  <si>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</si>
  <si>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</si>
  <si>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</si>
  <si>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</si>
  <si>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</si>
  <si>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</si>
  <si>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</si>
  <si>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</si>
  <si>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</si>
  <si>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</si>
  <si>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</si>
  <si>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</si>
  <si>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</si>
  <si>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</si>
  <si>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</si>
  <si>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</si>
  <si>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</si>
  <si>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</si>
  <si>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</si>
  <si>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</si>
  <si>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</si>
  <si>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</si>
  <si>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</si>
  <si>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</si>
  <si>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</si>
  <si>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</si>
  <si>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</si>
  <si>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</si>
  <si>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</si>
  <si>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</si>
  <si>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</si>
  <si>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</si>
  <si>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</si>
  <si>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</si>
  <si>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</si>
  <si>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</si>
  <si>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</si>
  <si>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</si>
  <si>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</si>
  <si>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</si>
  <si>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</si>
  <si>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</si>
  <si>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</si>
  <si>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</si>
  <si>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</si>
  <si>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</si>
  <si>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</si>
  <si>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</si>
  <si>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</si>
  <si>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</si>
  <si>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</si>
  <si>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</si>
  <si>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</si>
  <si>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</si>
  <si>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</si>
  <si>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</si>
  <si>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</si>
  <si>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</si>
  <si>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</si>
  <si>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</si>
  <si>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</si>
  <si>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</si>
  <si>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</si>
  <si>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</si>
  <si>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</si>
  <si>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</si>
  <si>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</si>
  <si>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</si>
  <si>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</si>
  <si>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</si>
  <si>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</si>
  <si>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</si>
  <si>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</si>
  <si>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</si>
  <si>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</si>
  <si>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</si>
  <si>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</si>
  <si>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</si>
  <si>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</si>
  <si>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</si>
  <si>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</si>
  <si>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</si>
  <si>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</si>
  <si>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</si>
  <si>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</si>
  <si>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</si>
  <si>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</si>
  <si>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</si>
  <si>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</si>
  <si>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</si>
  <si>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</si>
  <si>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</si>
  <si>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</si>
  <si>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</si>
  <si>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</si>
  <si>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</si>
  <si>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</si>
  <si>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</si>
  <si>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</si>
  <si>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</si>
  <si>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</si>
  <si>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</si>
  <si>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</si>
  <si>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</si>
  <si>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</si>
  <si>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</si>
  <si>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</si>
  <si>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</si>
  <si>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</si>
  <si>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</si>
  <si>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</si>
  <si>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</si>
  <si>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</si>
  <si>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</si>
  <si>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</si>
  <si>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</si>
  <si>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</si>
  <si>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</si>
  <si>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</si>
  <si>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</si>
  <si>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</si>
  <si>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</si>
  <si>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</si>
  <si>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</si>
  <si>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</si>
  <si>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</si>
  <si>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</si>
  <si>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</si>
  <si>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</si>
  <si>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</si>
  <si>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</si>
  <si>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</si>
  <si>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</si>
  <si>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</si>
  <si>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</si>
  <si>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</si>
  <si>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</si>
  <si>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</si>
  <si>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</si>
  <si>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</si>
  <si>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</si>
  <si>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</si>
  <si>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</si>
  <si>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</si>
  <si>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</si>
  <si>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</si>
  <si>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</si>
  <si>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</si>
  <si>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</si>
  <si>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</si>
  <si>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</si>
  <si>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</si>
  <si>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</si>
  <si>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</si>
  <si>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</si>
  <si>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</si>
  <si>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</si>
  <si>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</si>
  <si>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</si>
  <si>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</si>
  <si>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</si>
  <si>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</si>
  <si>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</si>
  <si>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</si>
  <si>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</si>
  <si>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</si>
  <si>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</si>
  <si>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</si>
  <si>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</si>
  <si>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</si>
  <si>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</si>
  <si>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</si>
  <si>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</si>
  <si>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</si>
  <si>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</si>
  <si>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</si>
  <si>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</si>
  <si>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</si>
  <si>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</si>
  <si>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</si>
  <si>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</si>
  <si>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</si>
  <si>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</si>
  <si>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</si>
  <si>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</si>
  <si>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</si>
  <si>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</si>
  <si>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</si>
  <si>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</si>
  <si>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</si>
  <si>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</si>
  <si>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</si>
  <si>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</si>
  <si>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</si>
  <si>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</si>
  <si>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</si>
  <si>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</si>
  <si>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</si>
  <si>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</si>
  <si>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</si>
  <si>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</si>
  <si>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</si>
  <si>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</si>
  <si>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</si>
  <si>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</si>
  <si>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</si>
  <si>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</si>
  <si>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</si>
  <si>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</si>
  <si>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</si>
  <si>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</si>
  <si>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</si>
  <si>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</si>
  <si>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</si>
  <si>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</si>
  <si>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</si>
  <si>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</si>
  <si>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</si>
  <si>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</si>
  <si>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</si>
  <si>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</si>
  <si>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</si>
  <si>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</si>
  <si>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</si>
  <si>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</si>
  <si>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</si>
  <si>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</si>
  <si>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</si>
  <si>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</si>
  <si>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</si>
  <si>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</si>
  <si>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</si>
  <si>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</si>
  <si>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</si>
  <si>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</si>
  <si>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</si>
  <si>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</si>
  <si>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</si>
  <si>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</si>
  <si>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</si>
  <si>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</si>
  <si>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</si>
  <si>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</si>
  <si>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</si>
  <si>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</si>
  <si>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</si>
  <si>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</si>
  <si>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</si>
  <si>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</si>
  <si>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</si>
  <si>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</si>
  <si>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</si>
  <si>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</si>
  <si>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</si>
  <si>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</si>
  <si>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</si>
  <si>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</si>
  <si>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</si>
  <si>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</si>
  <si>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</si>
  <si>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</si>
  <si>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</si>
  <si>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</si>
  <si>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</si>
  <si>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</si>
  <si>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</si>
  <si>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</si>
  <si>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</si>
  <si>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</si>
  <si>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</si>
  <si>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</si>
  <si>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</si>
  <si>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</si>
  <si>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</si>
  <si>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</si>
  <si>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</si>
  <si>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</si>
  <si>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</si>
  <si>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</si>
  <si>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</si>
  <si>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</si>
  <si>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</si>
  <si>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</si>
  <si>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</si>
  <si>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</si>
  <si>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</si>
  <si>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</si>
  <si>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</si>
  <si>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</si>
  <si>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</si>
  <si>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</si>
  <si>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</si>
  <si>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</si>
  <si>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</si>
  <si>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</si>
  <si>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</si>
  <si>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</si>
  <si>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</si>
  <si>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</si>
  <si>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</si>
  <si>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</si>
  <si>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</si>
  <si>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</si>
  <si>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</si>
  <si>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</si>
  <si>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</si>
  <si>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</si>
  <si>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</si>
  <si>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</si>
  <si>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</si>
  <si>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</si>
  <si>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</si>
  <si>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</si>
  <si>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</si>
  <si>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</si>
  <si>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</si>
  <si>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</si>
  <si>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</si>
  <si>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</si>
  <si>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</si>
  <si>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</si>
  <si>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</si>
  <si>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</si>
  <si>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</si>
  <si>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</si>
  <si>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</si>
  <si>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</si>
  <si>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</si>
  <si>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</si>
  <si>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</si>
  <si>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</si>
  <si>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</si>
  <si>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</si>
  <si>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</si>
  <si>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</si>
  <si>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</si>
  <si>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</si>
  <si>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</si>
  <si>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</si>
  <si>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</si>
  <si>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</si>
  <si>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</si>
  <si>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</si>
  <si>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</si>
  <si>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</si>
  <si>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</si>
  <si>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</si>
  <si>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</si>
  <si>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</si>
  <si>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</si>
  <si>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</si>
  <si>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</si>
  <si>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</si>
  <si>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</si>
  <si>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</si>
  <si>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</si>
  <si>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</si>
  <si>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</si>
  <si>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</si>
  <si>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</si>
  <si>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</si>
  <si>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</si>
  <si>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</si>
  <si>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</si>
  <si>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</si>
  <si>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</si>
  <si>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</si>
  <si>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</si>
  <si>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</si>
  <si>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</si>
  <si>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</si>
  <si>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</si>
  <si>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</si>
  <si>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</si>
  <si>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</si>
  <si>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</si>
  <si>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</si>
  <si>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</si>
  <si>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</si>
  <si>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</si>
  <si>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</si>
  <si>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</si>
  <si>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</si>
  <si>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</si>
  <si>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</si>
  <si>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</si>
  <si>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</si>
  <si>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</si>
  <si>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</si>
  <si>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</si>
  <si>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</si>
  <si>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</si>
  <si>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</si>
  <si>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</si>
  <si>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</si>
  <si>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</si>
  <si>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</si>
  <si>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</si>
  <si>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</si>
  <si>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</si>
  <si>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</si>
  <si>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</si>
  <si>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</si>
  <si>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</si>
  <si>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</si>
  <si>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</si>
  <si>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</si>
  <si>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</si>
  <si>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</si>
  <si>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</si>
  <si>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</si>
  <si>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</si>
  <si>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</si>
  <si>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</si>
  <si>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</si>
  <si>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</si>
  <si>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</si>
  <si>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</si>
  <si>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</si>
  <si>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</si>
  <si>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</si>
  <si>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</si>
  <si>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</si>
  <si>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</si>
  <si>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</si>
  <si>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</si>
  <si>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</si>
  <si>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</si>
  <si>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</si>
  <si>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</si>
  <si>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</si>
  <si>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</si>
  <si>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</si>
  <si>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</si>
  <si>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</si>
  <si>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</si>
  <si>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</si>
  <si>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</si>
  <si>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</si>
  <si>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</si>
  <si>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</si>
  <si>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</si>
  <si>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</si>
  <si>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</si>
  <si>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</si>
  <si>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</si>
  <si>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</si>
  <si>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</si>
  <si>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</si>
  <si>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</si>
  <si>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</si>
  <si>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</si>
  <si>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</si>
  <si>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</si>
  <si>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</si>
  <si>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</si>
  <si>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</si>
  <si>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</si>
  <si>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</si>
  <si>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</si>
  <si>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</si>
  <si>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</si>
  <si>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</si>
  <si>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</si>
  <si>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</si>
  <si>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</si>
  <si>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</si>
  <si>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</si>
  <si>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</si>
  <si>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</si>
  <si>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</si>
  <si>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</si>
  <si>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</si>
  <si>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</si>
  <si>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</si>
  <si>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</si>
  <si>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</si>
  <si>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</si>
  <si>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</si>
  <si>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</si>
  <si>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</si>
  <si>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</si>
  <si>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</si>
  <si>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</si>
  <si>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</si>
  <si>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</si>
  <si>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</si>
  <si>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</si>
  <si>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</si>
  <si>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</si>
  <si>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</si>
  <si>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</si>
  <si>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</si>
  <si>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</si>
  <si>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</si>
  <si>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</si>
  <si>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</si>
  <si>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</si>
  <si>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</si>
  <si>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</si>
  <si>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</si>
  <si>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</si>
  <si>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</si>
  <si>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</si>
  <si>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</si>
  <si>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</si>
  <si>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</si>
  <si>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</si>
  <si>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</si>
  <si>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</si>
  <si>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</si>
  <si>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</si>
  <si>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</si>
  <si>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</si>
  <si>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</si>
  <si>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</si>
  <si>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</si>
  <si>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</si>
  <si>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</si>
  <si>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</si>
  <si>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</si>
  <si>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</si>
  <si>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</si>
  <si>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</si>
  <si>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</si>
  <si>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</si>
  <si>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</si>
  <si>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</si>
  <si>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</si>
  <si>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</si>
  <si>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</si>
  <si>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</si>
  <si>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</si>
  <si>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</si>
  <si>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</si>
  <si>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</si>
  <si>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</si>
  <si>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</si>
  <si>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</si>
  <si>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</si>
  <si>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</si>
  <si>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</si>
  <si>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</si>
  <si>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</si>
  <si>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</si>
  <si>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</si>
  <si>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</si>
  <si>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</si>
  <si>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</si>
  <si>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</si>
  <si>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</si>
  <si>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</si>
  <si>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</si>
  <si>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</si>
  <si>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</si>
  <si>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</si>
  <si>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</si>
  <si>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</si>
  <si>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</si>
  <si>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</si>
  <si>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</si>
  <si>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</si>
  <si>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</si>
  <si>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</si>
  <si>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</si>
  <si>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</si>
  <si>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</si>
  <si>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</si>
  <si>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</si>
  <si>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</si>
  <si>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</si>
  <si>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</si>
  <si>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</si>
  <si>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</si>
  <si>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</si>
  <si>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</si>
  <si>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</si>
  <si>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</si>
  <si>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</si>
  <si>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</si>
  <si>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</si>
  <si>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</si>
  <si>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</si>
  <si>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</si>
  <si>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</si>
  <si>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</si>
  <si>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</si>
  <si>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</si>
  <si>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</si>
  <si>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</si>
  <si>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</si>
  <si>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</si>
  <si>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</si>
  <si>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</si>
  <si>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</si>
  <si>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</si>
  <si>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</si>
  <si>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</si>
  <si>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</si>
  <si>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</si>
  <si>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</si>
  <si>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</si>
  <si>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</si>
  <si>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</si>
  <si>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</si>
  <si>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</si>
  <si>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</si>
  <si>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</si>
  <si>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</si>
  <si>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</si>
  <si>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</si>
  <si>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</si>
  <si>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</si>
  <si>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</si>
  <si>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</si>
  <si>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</si>
  <si>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</si>
  <si>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</si>
  <si>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</si>
  <si>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</si>
  <si>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</si>
  <si>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</si>
  <si>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</si>
  <si>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</si>
  <si>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</si>
  <si>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</si>
  <si>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</si>
  <si>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</si>
  <si>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</si>
  <si>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</si>
  <si>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</si>
  <si>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</si>
  <si>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</si>
  <si>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</si>
  <si>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</si>
  <si>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</si>
  <si>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</si>
  <si>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</si>
  <si>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</si>
  <si>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</si>
  <si>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</si>
  <si>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</si>
  <si>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</si>
  <si>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</si>
  <si>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</si>
  <si>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</si>
  <si>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</si>
  <si>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</si>
  <si>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</si>
  <si>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</si>
  <si>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</si>
  <si>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</si>
  <si>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</si>
  <si>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</si>
  <si>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</si>
  <si>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</si>
  <si>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</si>
  <si>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</si>
  <si>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</si>
  <si>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</si>
  <si>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</si>
  <si>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</si>
  <si>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</si>
  <si>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</si>
  <si>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</si>
  <si>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</si>
  <si>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</si>
  <si>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</si>
  <si>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</si>
  <si>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</si>
  <si>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</si>
  <si>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</si>
  <si>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</si>
  <si>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</si>
  <si>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</si>
  <si>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</si>
  <si>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</si>
  <si>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</si>
  <si>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</si>
  <si>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</si>
  <si>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</si>
  <si>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</si>
  <si>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</si>
  <si>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</si>
  <si>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</si>
  <si>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</si>
  <si>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</si>
  <si>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</si>
  <si>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</si>
  <si>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</si>
  <si>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</si>
  <si>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</si>
  <si>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</si>
  <si>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</si>
  <si>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</si>
  <si>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</si>
  <si>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</si>
  <si>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</si>
  <si>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</si>
  <si>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</si>
  <si>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</si>
  <si>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</si>
  <si>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</si>
  <si>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</si>
  <si>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</si>
  <si>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</si>
  <si>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</si>
  <si>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</si>
  <si>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</si>
  <si>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</si>
  <si>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</si>
  <si>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</si>
  <si>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</si>
  <si>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</si>
  <si>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</si>
  <si>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</si>
  <si>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</si>
  <si>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</si>
  <si>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</si>
  <si>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</si>
  <si>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</si>
  <si>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</si>
  <si>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</si>
  <si>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</si>
  <si>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</si>
  <si>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</si>
  <si>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</si>
  <si>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</si>
  <si>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</si>
  <si>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</si>
  <si>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</si>
  <si>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</si>
  <si>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</si>
  <si>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</si>
  <si>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</si>
  <si>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</si>
  <si>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</si>
  <si>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</si>
  <si>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</si>
  <si>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</si>
  <si>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</si>
  <si>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</si>
  <si>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</si>
  <si>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</si>
  <si>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</si>
  <si>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</si>
  <si>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</si>
  <si>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</si>
  <si>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</si>
  <si>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</si>
  <si>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</si>
  <si>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</si>
  <si>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</si>
  <si>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</si>
  <si>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</si>
  <si>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</si>
  <si>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</si>
  <si>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</si>
  <si>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</si>
  <si>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</si>
  <si>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</si>
  <si>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</si>
  <si>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</si>
  <si>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</si>
  <si>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</si>
  <si>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</si>
  <si>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</si>
  <si>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</si>
  <si>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</si>
  <si>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</si>
  <si>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</si>
  <si>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</si>
  <si>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</si>
  <si>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</si>
  <si>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</si>
  <si>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</si>
  <si>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</si>
  <si>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</si>
  <si>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</si>
  <si>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</si>
  <si>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</si>
  <si>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</si>
  <si>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</si>
  <si>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</si>
  <si>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</si>
  <si>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</si>
  <si>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</si>
  <si>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</si>
  <si>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</si>
  <si>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</si>
  <si>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</si>
  <si>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</si>
  <si>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</si>
  <si>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</si>
  <si>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</si>
  <si>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</si>
  <si>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</si>
  <si>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</si>
  <si>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</si>
  <si>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</si>
  <si>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</si>
  <si>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</si>
  <si>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</si>
  <si>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</si>
  <si>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</si>
  <si>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</si>
  <si>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</si>
  <si>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</si>
  <si>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</si>
  <si>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</si>
  <si>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</si>
  <si>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</si>
  <si>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</si>
  <si>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</si>
  <si>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</si>
  <si>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</si>
  <si>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</si>
  <si>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</si>
  <si>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</si>
  <si>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</si>
  <si>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</si>
  <si>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</si>
  <si>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</si>
  <si>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</si>
  <si>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</si>
  <si>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</si>
  <si>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</si>
  <si>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</si>
  <si>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</si>
  <si>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</si>
  <si>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</si>
  <si>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</si>
  <si>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</si>
  <si>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</si>
  <si>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</si>
  <si>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</si>
  <si>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</si>
  <si>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</si>
  <si>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</si>
  <si>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</si>
  <si>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</si>
  <si>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</si>
  <si>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</si>
  <si>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</si>
  <si>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</si>
  <si>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</si>
  <si>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</si>
  <si>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</si>
  <si>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</si>
  <si>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</si>
  <si>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</si>
  <si>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</si>
  <si>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</si>
  <si>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</si>
  <si>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</si>
  <si>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</si>
  <si>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</si>
  <si>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</si>
  <si>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</si>
  <si>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</si>
  <si>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</si>
  <si>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</si>
  <si>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</si>
  <si>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</si>
  <si>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</si>
  <si>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</si>
  <si>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</si>
  <si>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</si>
  <si>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</si>
  <si>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</si>
  <si>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</si>
  <si>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</si>
  <si>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</si>
  <si>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</si>
  <si>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</si>
  <si>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</si>
  <si>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</si>
  <si>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</si>
  <si>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</si>
  <si>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</si>
  <si>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</si>
  <si>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</si>
  <si>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</si>
  <si>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</si>
  <si>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</si>
  <si>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</si>
  <si>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</si>
  <si>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</si>
  <si>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</si>
  <si>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</si>
  <si>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</si>
  <si>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</si>
  <si>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</si>
  <si>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</si>
  <si>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</si>
  <si>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</si>
  <si>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</si>
  <si>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</si>
  <si>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</si>
  <si>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</si>
  <si>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</si>
  <si>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</si>
  <si>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</si>
  <si>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</si>
  <si>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</si>
  <si>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</si>
  <si>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</si>
  <si>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</si>
  <si>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</si>
  <si>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</si>
  <si>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</si>
  <si>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</si>
  <si>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</si>
  <si>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</si>
  <si>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</si>
  <si>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</si>
  <si>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</si>
  <si>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</si>
  <si>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</si>
  <si>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</si>
  <si>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</si>
  <si>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</si>
  <si>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</si>
  <si>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</si>
  <si>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</si>
  <si>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</si>
  <si>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</si>
  <si>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</si>
  <si>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</si>
  <si>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</si>
  <si>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</si>
  <si>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</si>
  <si>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</si>
  <si>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</si>
  <si>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</si>
  <si>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</si>
  <si>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</si>
  <si>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</si>
  <si>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</si>
  <si>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</si>
  <si>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</si>
  <si>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</si>
  <si>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</si>
  <si>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</si>
  <si>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</si>
  <si>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</si>
  <si>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</si>
  <si>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</si>
  <si>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</si>
  <si>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</si>
  <si>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</si>
  <si>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</si>
  <si>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</si>
  <si>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</si>
  <si>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</si>
  <si>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</si>
  <si>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</si>
  <si>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</si>
  <si>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</si>
  <si>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</si>
  <si>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</si>
  <si>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</si>
  <si>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</si>
  <si>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</si>
  <si>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</si>
  <si>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</si>
  <si>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</si>
  <si>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</si>
  <si>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</si>
  <si>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</si>
  <si>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</si>
  <si>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</si>
  <si>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</si>
  <si>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</si>
  <si>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</si>
  <si>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</si>
  <si>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</si>
  <si>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</si>
  <si>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</si>
  <si>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</si>
  <si>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</si>
  <si>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</si>
  <si>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</si>
  <si>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</si>
  <si>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</si>
  <si>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</si>
  <si>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</si>
  <si>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</si>
  <si>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</si>
  <si>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</si>
  <si>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</si>
  <si>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</si>
  <si>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</si>
  <si>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</si>
  <si>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</si>
  <si>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</si>
  <si>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</si>
  <si>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</si>
  <si>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</si>
  <si>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</si>
  <si>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</si>
  <si>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</si>
  <si>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</si>
  <si>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</si>
  <si>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</si>
  <si>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</si>
  <si>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</si>
  <si>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</si>
  <si>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</si>
  <si>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</si>
  <si>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</si>
  <si>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</si>
  <si>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</si>
  <si>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</si>
  <si>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</si>
  <si>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</si>
  <si>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</si>
  <si>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</si>
  <si>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</si>
  <si>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</si>
  <si>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</si>
  <si>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</si>
  <si>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</si>
  <si>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</si>
  <si>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</si>
  <si>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</si>
  <si>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</si>
  <si>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</si>
  <si>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</si>
  <si>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</si>
  <si>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</si>
  <si>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</si>
  <si>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</si>
  <si>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</si>
  <si>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</si>
  <si>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</si>
  <si>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</si>
  <si>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</si>
  <si>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</si>
  <si>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</si>
  <si>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</si>
  <si>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</si>
  <si>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</si>
  <si>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</si>
  <si>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</si>
  <si>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</si>
  <si>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</si>
  <si>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</si>
  <si>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</si>
  <si>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</si>
  <si>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</si>
  <si>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</si>
  <si>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</si>
  <si>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</si>
  <si>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</si>
  <si>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</si>
  <si>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</si>
  <si>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</si>
  <si>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</si>
  <si>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</si>
  <si>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</si>
  <si>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</si>
  <si>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</si>
  <si>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</si>
  <si>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</si>
  <si>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</si>
  <si>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</si>
  <si>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</si>
  <si>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</si>
  <si>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</si>
  <si>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</si>
  <si>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</si>
  <si>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</si>
  <si>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</si>
  <si>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</si>
  <si>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</si>
  <si>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</si>
  <si>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</si>
  <si>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</si>
  <si>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</si>
  <si>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</si>
  <si>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</si>
  <si>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</si>
  <si>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</si>
  <si>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</si>
  <si>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</si>
  <si>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</si>
  <si>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</si>
  <si>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</si>
  <si>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</si>
  <si>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</si>
  <si>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</si>
  <si>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</si>
  <si>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</si>
  <si>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</si>
  <si>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</si>
  <si>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</si>
  <si>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</si>
  <si>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</si>
  <si>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</si>
  <si>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</si>
  <si>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</si>
  <si>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</si>
  <si>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</si>
  <si>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</si>
  <si>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</si>
  <si>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</si>
  <si>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</si>
  <si>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</si>
  <si>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</si>
  <si>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</si>
  <si>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</si>
  <si>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</si>
  <si>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</si>
  <si>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</si>
  <si>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</si>
  <si>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</si>
  <si>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</si>
  <si>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</si>
  <si>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</si>
  <si>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</si>
  <si>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</si>
  <si>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</si>
  <si>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</si>
  <si>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</si>
  <si>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</si>
  <si>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</si>
  <si>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</si>
  <si>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</si>
  <si>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</si>
  <si>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</si>
  <si>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</si>
  <si>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</si>
  <si>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</si>
  <si>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</si>
  <si>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</si>
  <si>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</si>
  <si>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</si>
  <si>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</si>
  <si>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</si>
  <si>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</si>
  <si>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</si>
  <si>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</si>
  <si>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</si>
  <si>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</si>
  <si>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</si>
  <si>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</si>
  <si>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</si>
  <si>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</si>
  <si>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</si>
  <si>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</si>
  <si>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</si>
  <si>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</si>
  <si>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</si>
  <si>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</si>
  <si>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</si>
  <si>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</si>
  <si>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</si>
  <si>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</si>
  <si>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</si>
  <si>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</si>
  <si>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</si>
  <si>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</si>
  <si>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</si>
  <si>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</si>
  <si>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</si>
  <si>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</si>
  <si>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</si>
  <si>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</si>
  <si>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</si>
  <si>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</si>
  <si>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</si>
  <si>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</si>
  <si>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</si>
  <si>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</si>
  <si>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</si>
  <si>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</si>
  <si>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</si>
  <si>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</si>
  <si>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</si>
  <si>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</si>
  <si>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</si>
  <si>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</si>
  <si>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</si>
  <si>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</si>
  <si>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</si>
  <si>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</si>
  <si>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</si>
  <si>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</si>
  <si>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</si>
  <si>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</si>
  <si>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</si>
  <si>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</si>
  <si>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</si>
  <si>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</si>
  <si>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</si>
  <si>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</si>
  <si>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</si>
  <si>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</si>
  <si>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</si>
  <si>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</si>
  <si>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</si>
  <si>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</si>
  <si>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</si>
  <si>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</si>
  <si>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</si>
  <si>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</si>
  <si>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</si>
  <si>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</si>
  <si>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</si>
  <si>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</si>
  <si>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</si>
  <si>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</si>
  <si>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</si>
  <si>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</si>
  <si>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</si>
  <si>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</si>
  <si>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</si>
  <si>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</si>
  <si>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</si>
  <si>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</si>
  <si>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</si>
  <si>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</si>
  <si>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</si>
  <si>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</si>
  <si>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</si>
  <si>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</si>
  <si>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</si>
  <si>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</si>
  <si>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</si>
  <si>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</si>
  <si>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</si>
  <si>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</si>
  <si>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</si>
  <si>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</si>
  <si>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</si>
  <si>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</si>
  <si>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</si>
  <si>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</si>
  <si>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</si>
  <si>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</si>
  <si>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</si>
  <si>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</si>
  <si>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</si>
  <si>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</si>
  <si>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</si>
  <si>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</si>
  <si>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</si>
  <si>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</si>
  <si>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</si>
  <si>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</si>
  <si>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</si>
  <si>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</si>
  <si>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</si>
  <si>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</si>
  <si>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</si>
  <si>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</si>
  <si>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</si>
  <si>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</si>
  <si>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</si>
  <si>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</si>
  <si>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</si>
  <si>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</si>
  <si>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</si>
  <si>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</si>
  <si>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</si>
  <si>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</si>
  <si>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</si>
  <si>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</si>
  <si>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</si>
  <si>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</si>
  <si>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</si>
  <si>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</si>
  <si>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</si>
  <si>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</si>
  <si>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</si>
  <si>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</si>
  <si>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</si>
  <si>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</si>
  <si>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</si>
  <si>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</si>
  <si>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</si>
  <si>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</si>
  <si>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</si>
  <si>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</si>
  <si>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</si>
  <si>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</si>
  <si>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</si>
  <si>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</si>
  <si>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</si>
  <si>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</si>
  <si>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</si>
  <si>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</si>
  <si>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</si>
  <si>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</si>
  <si>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</si>
  <si>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</si>
  <si>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</si>
  <si>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</si>
  <si>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</si>
  <si>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</si>
  <si>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</si>
  <si>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</si>
  <si>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</si>
  <si>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</si>
  <si>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</si>
  <si>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</si>
  <si>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</si>
  <si>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</si>
  <si>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</si>
  <si>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</si>
  <si>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</si>
  <si>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</si>
  <si>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</si>
  <si>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</si>
  <si>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</si>
  <si>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</si>
  <si>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</si>
  <si>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</si>
  <si>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</si>
  <si>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</si>
  <si>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</si>
  <si>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</si>
  <si>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</si>
  <si>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</si>
  <si>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</si>
  <si>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</si>
  <si>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</si>
  <si>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</si>
  <si>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</si>
  <si>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</si>
  <si>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</si>
  <si>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</si>
  <si>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</si>
  <si>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</si>
  <si>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</si>
  <si>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</si>
  <si>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</si>
  <si>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</si>
  <si>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</si>
  <si>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</si>
  <si>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</si>
  <si>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</si>
  <si>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</si>
  <si>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</si>
  <si>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</si>
  <si>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</si>
  <si>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</si>
  <si>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</si>
  <si>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</si>
  <si>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</si>
  <si>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</si>
  <si>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</si>
  <si>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</si>
  <si>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</si>
  <si>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</si>
  <si>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</si>
  <si>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</si>
  <si>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</si>
  <si>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</si>
  <si>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</si>
  <si>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</si>
  <si>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</si>
  <si>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</si>
  <si>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</si>
  <si>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</si>
  <si>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</si>
  <si>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</si>
  <si>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</si>
  <si>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</si>
  <si>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</si>
  <si>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</si>
  <si>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</si>
  <si>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</si>
  <si>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</si>
  <si>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</si>
  <si>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</si>
  <si>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</si>
  <si>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</si>
  <si>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</si>
  <si>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</si>
  <si>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</si>
  <si>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</si>
  <si>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</si>
  <si>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</si>
  <si>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</si>
  <si>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</si>
  <si>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</si>
  <si>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</si>
  <si>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</si>
  <si>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</si>
  <si>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</si>
  <si>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</si>
  <si>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</si>
  <si>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</si>
  <si>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</si>
  <si>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</si>
  <si>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</si>
  <si>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</si>
  <si>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</si>
  <si>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</si>
  <si>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</si>
  <si>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</si>
  <si>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</si>
  <si>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</si>
  <si>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</si>
  <si>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</si>
  <si>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</si>
  <si>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</si>
  <si>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</si>
  <si>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</si>
  <si>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</si>
  <si>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</si>
  <si>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</si>
  <si>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</si>
  <si>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</si>
  <si>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</si>
  <si>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</si>
  <si>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</si>
  <si>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</si>
  <si>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</si>
  <si>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</si>
  <si>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</si>
  <si>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</si>
  <si>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</si>
  <si>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</si>
  <si>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</si>
  <si>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</si>
  <si>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</si>
  <si>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</si>
  <si>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</si>
  <si>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</si>
  <si>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</si>
  <si>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</si>
  <si>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</si>
  <si>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</si>
  <si>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</si>
  <si>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</si>
  <si>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</si>
  <si>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</si>
  <si>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</si>
  <si>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</si>
  <si>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</si>
  <si>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</si>
  <si>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</si>
  <si>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</si>
  <si>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</si>
  <si>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</si>
  <si>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</si>
  <si>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</si>
  <si>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</si>
  <si>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</si>
  <si>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</si>
  <si>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</si>
  <si>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</si>
  <si>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</si>
  <si>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</si>
  <si>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</si>
  <si>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</si>
  <si>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</si>
  <si>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</si>
  <si>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</si>
  <si>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</si>
  <si>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</si>
  <si>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</si>
  <si>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</si>
  <si>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</si>
  <si>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</si>
  <si>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</si>
  <si>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</si>
  <si>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</si>
  <si>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</si>
  <si>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</si>
  <si>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</si>
  <si>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</si>
  <si>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</si>
  <si>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</si>
  <si>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</si>
  <si>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</si>
  <si>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</si>
  <si>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</si>
  <si>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</si>
  <si>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</si>
  <si>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</si>
  <si>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</si>
  <si>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</si>
  <si>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</si>
  <si>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</si>
  <si>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</si>
  <si>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</si>
  <si>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</si>
  <si>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</si>
  <si>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</si>
  <si>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</si>
  <si>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</si>
  <si>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</si>
  <si>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</si>
  <si>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</si>
  <si>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</si>
  <si>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</si>
  <si>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</si>
  <si>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</si>
  <si>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</si>
  <si>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</si>
  <si>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</si>
  <si>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</si>
  <si>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</si>
  <si>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</si>
  <si>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</si>
  <si>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</si>
  <si>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</si>
  <si>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</si>
  <si>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</si>
  <si>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</si>
  <si>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</si>
  <si>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</si>
  <si>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</si>
  <si>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</si>
  <si>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</si>
  <si>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</si>
  <si>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</si>
  <si>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</si>
  <si>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</si>
  <si>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</si>
  <si>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</si>
  <si>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</si>
  <si>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</si>
  <si>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</si>
  <si>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</si>
  <si>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</si>
  <si>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</si>
  <si>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</si>
  <si>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</si>
  <si>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</si>
  <si>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</si>
  <si>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</si>
  <si>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</si>
  <si>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</si>
  <si>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</si>
  <si>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</si>
  <si>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</si>
  <si>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</si>
  <si>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</si>
  <si>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</si>
  <si>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</si>
  <si>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</si>
  <si>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</si>
  <si>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</si>
  <si>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</si>
  <si>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</si>
  <si>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</si>
  <si>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</si>
  <si>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</si>
  <si>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</si>
  <si>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</si>
  <si>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</si>
  <si>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</si>
  <si>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</si>
  <si>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</si>
  <si>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</si>
  <si>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</si>
  <si>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</si>
  <si>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</si>
  <si>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</si>
  <si>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</si>
  <si>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</si>
  <si>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</si>
  <si>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</si>
  <si>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</si>
  <si>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</si>
  <si>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</si>
  <si>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</si>
  <si>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</si>
  <si>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</si>
  <si>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</si>
  <si>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</si>
  <si>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</si>
  <si>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</si>
  <si>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</si>
  <si>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</si>
  <si>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</si>
  <si>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</si>
  <si>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</si>
  <si>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</si>
  <si>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</si>
  <si>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</si>
  <si>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</si>
  <si>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</si>
  <si>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</si>
  <si>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</si>
  <si>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</si>
  <si>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</si>
  <si>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</si>
  <si>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</si>
  <si>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</si>
  <si>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</si>
  <si>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</si>
  <si>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</si>
  <si>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</si>
  <si>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</si>
  <si>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</si>
  <si>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</si>
  <si>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</si>
  <si>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</si>
  <si>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</si>
  <si>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</si>
  <si>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</si>
  <si>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</si>
  <si>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</si>
  <si>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</si>
  <si>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</si>
  <si>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</si>
  <si>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</si>
  <si>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</si>
  <si>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</si>
  <si>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</si>
  <si>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</si>
  <si>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</si>
  <si>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</si>
  <si>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</si>
  <si>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</si>
  <si>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</si>
  <si>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</si>
  <si>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</si>
  <si>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</si>
  <si>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</si>
  <si>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</si>
  <si>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</si>
  <si>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</si>
  <si>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</si>
  <si>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</si>
  <si>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</si>
  <si>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</si>
  <si>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</si>
  <si>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</si>
  <si>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</si>
  <si>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</si>
  <si>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</si>
  <si>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</si>
  <si>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</si>
  <si>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</si>
  <si>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</si>
  <si>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</si>
  <si>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</si>
  <si>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</si>
  <si>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</si>
  <si>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</si>
  <si>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</si>
  <si>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</si>
  <si>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</si>
  <si>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</si>
  <si>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</si>
  <si>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</si>
  <si>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</si>
  <si>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</si>
  <si>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</si>
  <si>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</si>
  <si>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</si>
  <si>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</si>
  <si>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</si>
  <si>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</si>
  <si>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</si>
  <si>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</si>
  <si>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</si>
  <si>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</si>
  <si>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</si>
  <si>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</si>
  <si>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</si>
  <si>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</si>
  <si>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</si>
  <si>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</si>
  <si>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</si>
  <si>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</si>
  <si>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</si>
  <si>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</si>
  <si>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</si>
  <si>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</si>
  <si>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</si>
  <si>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</si>
  <si>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</si>
  <si>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</si>
  <si>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</si>
  <si>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</si>
  <si>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</si>
  <si>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</si>
  <si>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</si>
  <si>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</si>
  <si>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</si>
  <si>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</si>
  <si>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</si>
  <si>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</si>
  <si>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</si>
  <si>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</si>
  <si>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</si>
  <si>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</si>
  <si>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</si>
  <si>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</si>
  <si>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</si>
  <si>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</si>
  <si>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</si>
  <si>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</si>
  <si>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</si>
  <si>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</si>
  <si>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</si>
  <si>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</si>
  <si>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</si>
  <si>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</si>
  <si>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</si>
  <si>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</si>
  <si>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</si>
  <si>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</si>
  <si>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</si>
  <si>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</si>
  <si>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</si>
  <si>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</si>
  <si>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</si>
  <si>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</si>
  <si>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</si>
  <si>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</si>
  <si>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</si>
  <si>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</si>
  <si>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</si>
  <si>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</si>
  <si>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</si>
  <si>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</si>
  <si>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</si>
  <si>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</si>
  <si>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</si>
  <si>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</si>
  <si>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</si>
  <si>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</si>
  <si>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</si>
  <si>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</si>
  <si>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</si>
  <si>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</si>
  <si>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</si>
  <si>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</si>
  <si>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</si>
  <si>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</si>
  <si>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</si>
  <si>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</si>
  <si>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</si>
  <si>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</si>
  <si>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</si>
  <si>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</si>
  <si>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</si>
  <si>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</si>
  <si>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</si>
  <si>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</si>
  <si>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</si>
  <si>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</si>
  <si>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</si>
  <si>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</si>
  <si>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</si>
  <si>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</si>
  <si>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</si>
  <si>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</si>
  <si>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</si>
  <si>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</si>
  <si>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</si>
  <si>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</si>
  <si>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</si>
  <si>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</si>
  <si>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</si>
  <si>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</si>
  <si>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</si>
  <si>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</si>
  <si>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</si>
  <si>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</si>
  <si>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</si>
  <si>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</si>
  <si>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</si>
  <si>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</si>
  <si>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</si>
  <si>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</si>
  <si>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</si>
  <si>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</si>
  <si>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</si>
  <si>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</si>
  <si>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</si>
  <si>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</si>
  <si>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</si>
  <si>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</si>
  <si>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</si>
  <si>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</si>
  <si>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</si>
  <si>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</si>
  <si>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</si>
  <si>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</si>
  <si>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</si>
  <si>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</si>
  <si>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</si>
  <si>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</si>
  <si>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</si>
  <si>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</si>
  <si>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</si>
  <si>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</si>
  <si>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</si>
  <si>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</si>
  <si>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</si>
  <si>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</si>
  <si>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</si>
  <si>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</si>
  <si>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</si>
  <si>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</si>
  <si>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</si>
  <si>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</si>
  <si>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</si>
  <si>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</si>
  <si>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</si>
  <si>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</si>
  <si>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</si>
  <si>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</si>
  <si>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</si>
  <si>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</si>
  <si>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</si>
  <si>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</si>
  <si>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</si>
  <si>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</si>
  <si>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</si>
  <si>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</si>
  <si>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</si>
  <si>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</si>
  <si>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</si>
  <si>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</si>
  <si>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</si>
  <si>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</si>
  <si>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</si>
  <si>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</si>
  <si>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</si>
  <si>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</si>
  <si>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</si>
  <si>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</si>
  <si>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</si>
  <si>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</si>
  <si>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</si>
  <si>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</si>
  <si>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</si>
  <si>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</si>
  <si>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</si>
  <si>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</si>
  <si>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</si>
  <si>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</si>
  <si>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</si>
  <si>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</si>
  <si>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</si>
  <si>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</si>
  <si>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</si>
  <si>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</si>
  <si>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</si>
  <si>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</si>
  <si>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</si>
  <si>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</si>
  <si>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</si>
  <si>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</si>
  <si>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</si>
  <si>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</si>
  <si>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</si>
  <si>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</si>
  <si>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</si>
  <si>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</si>
  <si>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</si>
  <si>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</si>
  <si>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</si>
  <si>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</si>
  <si>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</si>
  <si>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</si>
  <si>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</si>
  <si>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</si>
  <si>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</si>
  <si>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</si>
  <si>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</si>
  <si>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</si>
  <si>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</si>
  <si>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</si>
  <si>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</si>
  <si>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</si>
  <si>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</si>
  <si>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</si>
  <si>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</si>
  <si>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</si>
  <si>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</si>
  <si>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</si>
  <si>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</si>
  <si>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</si>
  <si>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</si>
  <si>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</si>
  <si>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</si>
  <si>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</si>
  <si>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</si>
  <si>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</si>
  <si>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</si>
  <si>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</si>
  <si>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</si>
  <si>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</si>
  <si>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</si>
  <si>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</si>
  <si>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</si>
  <si>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</si>
  <si>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</si>
  <si>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</si>
  <si>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</si>
  <si>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</si>
  <si>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</si>
  <si>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</si>
  <si>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</si>
  <si>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</si>
  <si>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</si>
  <si>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</si>
  <si>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</si>
  <si>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</si>
  <si>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</si>
  <si>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</si>
  <si>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</si>
  <si>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</si>
  <si>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</si>
  <si>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</si>
  <si>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</si>
  <si>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</si>
  <si>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</si>
  <si>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</si>
  <si>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</si>
  <si>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</si>
  <si>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</si>
  <si>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</si>
  <si>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</si>
  <si>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</si>
  <si>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</si>
  <si>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</si>
  <si>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</si>
  <si>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</si>
  <si>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</si>
  <si>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</si>
  <si>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</si>
  <si>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</si>
  <si>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</si>
  <si>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</si>
  <si>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</si>
  <si>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</si>
  <si>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</si>
  <si>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</si>
  <si>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</si>
  <si>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</si>
  <si>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</si>
  <si>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</si>
  <si>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</si>
  <si>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</si>
  <si>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</si>
  <si>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</si>
  <si>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</si>
  <si>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</si>
  <si>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</si>
  <si>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</si>
  <si>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</si>
  <si>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</si>
  <si>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</si>
  <si>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</si>
  <si>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</si>
  <si>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</si>
  <si>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</si>
  <si>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</si>
  <si>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</si>
  <si>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</si>
  <si>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</si>
  <si>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</si>
  <si>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</si>
  <si>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</si>
  <si>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</si>
  <si>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</si>
  <si>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</si>
  <si>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</si>
  <si>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</si>
  <si>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</si>
  <si>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</si>
  <si>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</si>
  <si>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</si>
  <si>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</si>
  <si>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</si>
  <si>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</si>
  <si>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</si>
  <si>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</si>
  <si>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</si>
  <si>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</si>
  <si>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</si>
  <si>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</si>
  <si>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</si>
  <si>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</si>
  <si>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</si>
  <si>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</si>
  <si>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</si>
  <si>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</si>
  <si>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</si>
  <si>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</si>
  <si>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</si>
  <si>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</si>
  <si>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</si>
  <si>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</si>
  <si>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</si>
  <si>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</si>
  <si>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</si>
  <si>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</si>
  <si>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</si>
  <si>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</si>
  <si>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</si>
  <si>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</si>
  <si>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</si>
  <si>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</si>
  <si>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</si>
  <si>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</si>
  <si>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</si>
  <si>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</si>
  <si>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</si>
  <si>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</si>
  <si>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</si>
  <si>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</si>
  <si>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</si>
  <si>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</si>
  <si>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</si>
  <si>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</si>
  <si>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</si>
  <si>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</si>
  <si>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</si>
  <si>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</si>
  <si>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</si>
  <si>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</si>
  <si>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</si>
  <si>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</si>
  <si>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</si>
  <si>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</si>
  <si>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</si>
  <si>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</si>
  <si>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</si>
  <si>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</si>
  <si>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</si>
  <si>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</si>
  <si>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</si>
  <si>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</si>
  <si>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</si>
  <si>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</si>
  <si>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</si>
  <si>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</si>
  <si>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</si>
  <si>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</si>
  <si>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</si>
  <si>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</si>
  <si>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</si>
  <si>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</si>
  <si>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</si>
  <si>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</si>
  <si>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</si>
  <si>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</si>
  <si>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</si>
  <si>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</si>
  <si>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</si>
  <si>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</si>
  <si>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</si>
  <si>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</si>
  <si>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</si>
  <si>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</si>
  <si>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</si>
  <si>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</si>
  <si>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</si>
  <si>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</si>
  <si>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</si>
  <si>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</si>
  <si>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</si>
  <si>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</si>
  <si>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</si>
  <si>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</si>
  <si>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</si>
  <si>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</si>
  <si>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</si>
  <si>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</si>
  <si>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</si>
  <si>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</si>
  <si>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</si>
  <si>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</si>
  <si>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</si>
  <si>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</si>
  <si>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</si>
  <si>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</si>
  <si>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</si>
  <si>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</si>
  <si>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</si>
  <si>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</si>
  <si>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</si>
  <si>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</si>
  <si>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</si>
  <si>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</si>
  <si>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</si>
  <si>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</si>
  <si>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</si>
  <si>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</si>
  <si>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</si>
  <si>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</si>
  <si>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</si>
  <si>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</si>
  <si>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</si>
  <si>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</si>
  <si>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</si>
  <si>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</si>
  <si>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</si>
  <si>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</si>
  <si>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</si>
  <si>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</si>
  <si>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</si>
  <si>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</si>
  <si>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</si>
  <si>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</si>
  <si>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</si>
  <si>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</si>
  <si>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</si>
  <si>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</si>
  <si>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</si>
  <si>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</si>
  <si>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</si>
  <si>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</si>
  <si>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</si>
  <si>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</si>
  <si>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</si>
  <si>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</si>
  <si>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</si>
  <si>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</si>
  <si>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</si>
  <si>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</si>
  <si>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</si>
  <si>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</si>
  <si>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</si>
  <si>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</si>
  <si>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</si>
  <si>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</si>
  <si>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</si>
  <si>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</si>
  <si>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</si>
  <si>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</si>
  <si>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</si>
  <si>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</si>
  <si>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</si>
  <si>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</si>
  <si>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</si>
  <si>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</si>
  <si>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</si>
  <si>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</si>
  <si>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</si>
  <si>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</si>
  <si>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</si>
  <si>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</si>
  <si>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</si>
  <si>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</si>
  <si>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</si>
  <si>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</si>
  <si>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</si>
  <si>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</si>
  <si>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</si>
  <si>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</si>
  <si>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</si>
  <si>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</si>
  <si>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</si>
  <si>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</si>
  <si>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</si>
  <si>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</si>
  <si>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</si>
  <si>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</si>
  <si>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</si>
  <si>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</si>
  <si>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</si>
  <si>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</si>
  <si>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</si>
  <si>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</si>
  <si>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</si>
  <si>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</si>
  <si>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</si>
  <si>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</si>
  <si>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</si>
  <si>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</si>
  <si>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</si>
  <si>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</si>
  <si>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</si>
  <si>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</si>
  <si>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</si>
  <si>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</si>
  <si>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</si>
  <si>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</si>
  <si>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</si>
  <si>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</si>
  <si>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</si>
  <si>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</si>
  <si>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</si>
  <si>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</si>
  <si>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</si>
  <si>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</si>
  <si>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</si>
  <si>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</si>
  <si>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</si>
  <si>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</si>
  <si>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</si>
  <si>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</si>
  <si>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</si>
  <si>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</si>
  <si>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</si>
  <si>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</si>
  <si>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</si>
  <si>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</si>
  <si>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</si>
  <si>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</si>
  <si>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</si>
  <si>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</si>
  <si>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</si>
  <si>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</si>
  <si>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</si>
  <si>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</si>
  <si>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</si>
  <si>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</si>
  <si>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</si>
  <si>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</si>
  <si>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</si>
  <si>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</si>
  <si>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</si>
  <si>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</si>
  <si>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</si>
  <si>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</si>
  <si>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</si>
  <si>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</si>
  <si>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</si>
  <si>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</si>
  <si>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</si>
  <si>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</si>
  <si>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</si>
  <si>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</si>
  <si>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</si>
  <si>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</si>
  <si>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</si>
  <si>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</si>
  <si>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</si>
  <si>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</si>
  <si>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</si>
  <si>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</si>
  <si>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</si>
  <si>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</si>
  <si>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</si>
  <si>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</si>
  <si>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</si>
  <si>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</si>
  <si>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</si>
  <si>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</si>
  <si>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</si>
  <si>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</si>
  <si>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</si>
  <si>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</si>
  <si>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</si>
  <si>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</si>
  <si>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</si>
  <si>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</si>
  <si>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</si>
  <si>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</si>
  <si>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</si>
  <si>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</si>
  <si>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</si>
  <si>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</si>
  <si>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</si>
  <si>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</si>
  <si>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</si>
  <si>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</si>
  <si>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</si>
  <si>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</si>
  <si>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</si>
  <si>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</si>
  <si>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</si>
  <si>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</si>
  <si>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</si>
  <si>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</si>
  <si>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</si>
  <si>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</si>
  <si>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</si>
  <si>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</si>
  <si>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</si>
  <si>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</si>
  <si>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</si>
  <si>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</si>
  <si>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</si>
  <si>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</si>
  <si>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</si>
  <si>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</si>
  <si>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</si>
  <si>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</si>
  <si>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</si>
  <si>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</si>
  <si>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</si>
  <si>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</si>
  <si>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</si>
  <si>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</si>
  <si>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</si>
  <si>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</si>
  <si>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</si>
  <si>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</si>
  <si>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</si>
  <si>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</si>
  <si>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</si>
  <si>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</si>
  <si>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</si>
  <si>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</si>
  <si>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</si>
  <si>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</si>
  <si>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</si>
  <si>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</si>
  <si>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</si>
  <si>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</si>
  <si>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</si>
  <si>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</si>
  <si>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</si>
  <si>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</si>
  <si>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</si>
  <si>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</si>
  <si>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</si>
  <si>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</si>
  <si>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</si>
  <si>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</si>
  <si>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</si>
  <si>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</si>
  <si>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</si>
  <si>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</si>
  <si>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</si>
  <si>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</si>
  <si>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</si>
  <si>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</si>
  <si>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</si>
  <si>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</si>
  <si>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</si>
  <si>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</si>
  <si>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</si>
  <si>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</si>
  <si>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</si>
  <si>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</si>
  <si>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</si>
  <si>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</si>
  <si>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</si>
  <si>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</si>
  <si>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</si>
  <si>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</si>
  <si>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</si>
  <si>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</si>
  <si>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</si>
  <si>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</si>
  <si>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</si>
  <si>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</si>
  <si>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</si>
  <si>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</si>
  <si>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</si>
  <si>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</si>
  <si>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</si>
  <si>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</si>
  <si>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</si>
  <si>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</si>
  <si>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</si>
  <si>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</si>
  <si>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</si>
  <si>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</si>
  <si>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</si>
  <si>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</si>
  <si>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</si>
  <si>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</si>
  <si>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</si>
  <si>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</si>
  <si>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</si>
  <si>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</si>
  <si>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</si>
  <si>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</si>
  <si>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</si>
  <si>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</si>
  <si>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</si>
  <si>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</si>
  <si>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</si>
  <si>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</si>
  <si>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</si>
  <si>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</si>
  <si>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</si>
  <si>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</si>
  <si>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</si>
  <si>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</si>
  <si>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</si>
  <si>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</si>
  <si>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</si>
  <si>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</si>
  <si>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</si>
  <si>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</si>
  <si>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</si>
  <si>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</si>
  <si>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</si>
  <si>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</si>
  <si>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</si>
  <si>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</si>
  <si>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</si>
  <si>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</si>
  <si>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</si>
  <si>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</si>
  <si>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</si>
  <si>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</si>
  <si>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</si>
  <si>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</si>
  <si>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</si>
  <si>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</si>
  <si>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</si>
  <si>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</si>
  <si>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</si>
  <si>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</si>
  <si>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</si>
  <si>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</si>
  <si>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</si>
  <si>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</si>
  <si>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</si>
  <si>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</si>
  <si>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</si>
  <si>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</si>
  <si>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</si>
  <si>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</si>
  <si>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</si>
  <si>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</si>
  <si>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</si>
  <si>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</si>
  <si>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</si>
  <si>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</si>
  <si>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</si>
  <si>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</si>
  <si>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</si>
  <si>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</si>
  <si>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</si>
  <si>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</si>
  <si>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</si>
  <si>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</si>
  <si>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</si>
  <si>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</si>
  <si>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</si>
  <si>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</si>
  <si>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</si>
  <si>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</si>
  <si>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</si>
  <si>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</si>
  <si>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</si>
  <si>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</si>
  <si>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</si>
  <si>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</si>
  <si>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</si>
  <si>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</si>
  <si>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</si>
  <si>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</si>
  <si>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</si>
  <si>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</si>
  <si>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</si>
  <si>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</si>
  <si>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</si>
  <si>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</si>
  <si>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</si>
  <si>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</si>
  <si>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</si>
  <si>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</si>
  <si>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</si>
  <si>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</si>
  <si>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</si>
  <si>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</si>
  <si>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</si>
  <si>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</si>
  <si>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</si>
  <si>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</si>
  <si>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</si>
  <si>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</si>
  <si>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</si>
  <si>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</si>
  <si>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</si>
  <si>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</si>
  <si>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</si>
  <si>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</si>
  <si>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</si>
  <si>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</si>
  <si>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</si>
  <si>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</si>
  <si>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</si>
  <si>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</si>
  <si>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</si>
  <si>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</si>
  <si>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</si>
  <si>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</si>
  <si>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</si>
  <si>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</si>
  <si>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</si>
  <si>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</si>
  <si>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</si>
  <si>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</si>
  <si>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</si>
  <si>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</si>
  <si>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</si>
  <si>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</si>
  <si>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</si>
  <si>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</si>
  <si>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</si>
  <si>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</si>
  <si>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</si>
  <si>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</si>
  <si>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</si>
  <si>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</si>
  <si>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</si>
  <si>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</si>
  <si>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</si>
  <si>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</si>
  <si>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</si>
  <si>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</si>
  <si>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</si>
  <si>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</si>
  <si>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</si>
  <si>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</si>
  <si>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</si>
  <si>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</si>
  <si>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</si>
  <si>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</si>
  <si>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</si>
  <si>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</si>
  <si>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</si>
  <si>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</si>
  <si>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</si>
  <si>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</si>
  <si>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</si>
  <si>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</si>
  <si>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</si>
  <si>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</si>
  <si>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</si>
  <si>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</si>
  <si>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</si>
  <si>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</si>
  <si>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</si>
  <si>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</si>
  <si>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</si>
  <si>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</si>
  <si>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</si>
  <si>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</si>
  <si>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</si>
  <si>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</si>
  <si>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</si>
  <si>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</si>
  <si>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</si>
  <si>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</si>
  <si>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</si>
  <si>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</si>
  <si>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</si>
  <si>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</si>
  <si>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</si>
  <si>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</si>
  <si>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</si>
  <si>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</si>
  <si>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</si>
  <si>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</si>
  <si>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</si>
  <si>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</si>
  <si>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</si>
  <si>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</si>
  <si>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</si>
  <si>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</si>
  <si>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</si>
  <si>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</si>
  <si>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</si>
  <si>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</si>
  <si>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</si>
  <si>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</si>
  <si>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</si>
  <si>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</si>
  <si>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</si>
  <si>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</si>
  <si>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</si>
  <si>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</si>
  <si>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</si>
  <si>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</si>
  <si>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</si>
  <si>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</si>
  <si>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</si>
  <si>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</si>
  <si>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</si>
  <si>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</si>
  <si>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</si>
  <si>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</si>
  <si>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</si>
  <si>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</si>
  <si>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</si>
  <si>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</si>
  <si>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</si>
  <si>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</si>
  <si>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</si>
  <si>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</si>
  <si>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</si>
  <si>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</si>
  <si>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</si>
  <si>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</si>
  <si>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</si>
  <si>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</si>
  <si>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</si>
  <si>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</si>
  <si>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</si>
  <si>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</si>
  <si>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</si>
  <si>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</si>
  <si>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</si>
  <si>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</si>
  <si>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</si>
  <si>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</si>
  <si>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</si>
  <si>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</si>
  <si>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</si>
  <si>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</si>
  <si>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</si>
  <si>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</si>
  <si>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</si>
  <si>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</si>
  <si>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</si>
  <si>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</si>
  <si>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</si>
  <si>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</si>
  <si>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</si>
  <si>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</si>
  <si>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</si>
  <si>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</si>
  <si>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</si>
  <si>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</si>
  <si>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</si>
  <si>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</si>
  <si>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</si>
  <si>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</si>
  <si>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</si>
  <si>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</si>
  <si>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</si>
  <si>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</si>
  <si>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</si>
  <si>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</si>
  <si>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</si>
  <si>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</si>
  <si>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</si>
  <si>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</si>
  <si>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</si>
  <si>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</si>
  <si>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</si>
  <si>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</si>
  <si>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</si>
  <si>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</si>
  <si>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</si>
  <si>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</si>
  <si>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</si>
  <si>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</si>
  <si>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</si>
  <si>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</si>
  <si>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</si>
  <si>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</si>
  <si>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</si>
  <si>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</si>
  <si>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</si>
  <si>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</si>
  <si>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</si>
  <si>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</si>
  <si>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</si>
  <si>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</si>
  <si>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</si>
  <si>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</si>
  <si>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</si>
  <si>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</si>
  <si>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</si>
  <si>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</si>
  <si>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</si>
  <si>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</si>
  <si>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</si>
  <si>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</si>
  <si>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</si>
  <si>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</si>
  <si>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</si>
  <si>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</si>
  <si>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</si>
  <si>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</si>
  <si>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</si>
  <si>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</si>
  <si>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</si>
  <si>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</si>
  <si>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</si>
  <si>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</si>
  <si>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</si>
  <si>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</si>
  <si>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</si>
  <si>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</si>
  <si>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</si>
  <si>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</si>
  <si>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</si>
  <si>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</si>
  <si>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</si>
  <si>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</si>
  <si>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</si>
  <si>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</si>
  <si>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</si>
  <si>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</si>
  <si>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</si>
  <si>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</si>
  <si>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</si>
  <si>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</si>
  <si>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</si>
  <si>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</si>
  <si>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</si>
  <si>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</si>
  <si>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</si>
  <si>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</si>
  <si>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</si>
  <si>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</si>
  <si>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</si>
  <si>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</si>
  <si>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</si>
  <si>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</si>
  <si>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</si>
  <si>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</si>
  <si>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</si>
  <si>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</si>
  <si>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</si>
  <si>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</si>
  <si>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</si>
  <si>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</si>
  <si>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</si>
  <si>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</si>
  <si>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</si>
  <si>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</si>
  <si>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</si>
  <si>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</si>
  <si>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</si>
  <si>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</si>
  <si>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</si>
  <si>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</si>
  <si>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</si>
  <si>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</si>
  <si>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</si>
  <si>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</si>
  <si>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</si>
  <si>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</si>
  <si>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</si>
  <si>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</si>
  <si>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</si>
  <si>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</si>
  <si>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</si>
  <si>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</si>
  <si>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</si>
  <si>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</si>
  <si>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</si>
  <si>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</si>
  <si>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</si>
  <si>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</si>
  <si>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</si>
  <si>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</si>
  <si>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</si>
  <si>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</si>
  <si>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</si>
  <si>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</si>
  <si>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</si>
  <si>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</si>
  <si>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</si>
  <si>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</si>
  <si>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</si>
  <si>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</si>
  <si>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</si>
  <si>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</si>
  <si>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</si>
  <si>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</si>
  <si>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</si>
  <si>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</si>
  <si>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</si>
  <si>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</si>
  <si>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</si>
  <si>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</si>
  <si>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</si>
  <si>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</si>
  <si>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</si>
  <si>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</si>
  <si>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</si>
  <si>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</si>
  <si>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</si>
  <si>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</si>
  <si>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</si>
  <si>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</si>
  <si>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</si>
  <si>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</si>
  <si>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</si>
  <si>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</si>
  <si>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</si>
  <si>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</si>
  <si>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</si>
  <si>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</si>
  <si>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</si>
  <si>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</si>
  <si>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</si>
  <si>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</si>
  <si>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</si>
  <si>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</si>
  <si>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</si>
  <si>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</si>
  <si>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</si>
  <si>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</si>
  <si>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</si>
  <si>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</si>
  <si>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</si>
  <si>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</si>
  <si>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</si>
  <si>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</si>
  <si>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</si>
  <si>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</si>
  <si>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</si>
  <si>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</si>
  <si>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</si>
  <si>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</si>
  <si>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</si>
  <si>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</si>
  <si>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</si>
  <si>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</si>
  <si>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</si>
  <si>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</si>
  <si>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</si>
  <si>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</si>
  <si>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</si>
  <si>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</si>
  <si>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</si>
  <si>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</si>
  <si>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</si>
  <si>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</si>
  <si>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</si>
  <si>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</si>
  <si>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</si>
  <si>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</si>
  <si>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</si>
  <si>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</si>
  <si>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</si>
  <si>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</si>
  <si>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</si>
  <si>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</si>
  <si>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</si>
  <si>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</si>
  <si>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</si>
  <si>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</si>
  <si>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</si>
  <si>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</si>
  <si>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</si>
  <si>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</si>
  <si>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</si>
  <si>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</si>
  <si>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</si>
  <si>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</si>
  <si>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</si>
  <si>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</si>
  <si>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</si>
  <si>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</si>
  <si>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</si>
  <si>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</si>
  <si>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</si>
  <si>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</si>
  <si>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</si>
  <si>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</si>
  <si>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</si>
  <si>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</si>
  <si>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</si>
  <si>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</si>
  <si>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</si>
  <si>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</si>
  <si>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</si>
  <si>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</si>
  <si>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</si>
  <si>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</si>
  <si>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</si>
  <si>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</si>
  <si>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</si>
  <si>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</si>
  <si>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</si>
  <si>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</si>
  <si>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</si>
  <si>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</si>
  <si>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</si>
  <si>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</si>
  <si>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</si>
  <si>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</si>
  <si>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</si>
  <si>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</si>
  <si>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</si>
  <si>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</si>
  <si>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</si>
  <si>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</si>
  <si>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</si>
  <si>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</si>
  <si>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</si>
  <si>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</si>
  <si>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</si>
  <si>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</si>
  <si>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</si>
  <si>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</si>
  <si>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</si>
  <si>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</si>
  <si>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</si>
  <si>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</si>
  <si>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</si>
  <si>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</si>
  <si>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</si>
  <si>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</si>
  <si>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</si>
  <si>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</si>
  <si>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</si>
  <si>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</si>
  <si>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</si>
  <si>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</si>
  <si>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</si>
  <si>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</si>
  <si>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</si>
  <si>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</si>
  <si>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</si>
  <si>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</si>
  <si>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</si>
  <si>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</si>
  <si>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</si>
  <si>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</si>
  <si>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</si>
  <si>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</si>
  <si>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</si>
  <si>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</si>
  <si>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</si>
  <si>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</si>
  <si>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</si>
  <si>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</si>
  <si>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</si>
  <si>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</si>
  <si>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</si>
  <si>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</si>
  <si>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</si>
  <si>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</si>
  <si>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</si>
  <si>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</si>
  <si>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</si>
  <si>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</si>
  <si>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</si>
  <si>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</si>
  <si>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</si>
  <si>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</si>
  <si>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</si>
  <si>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</si>
  <si>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</si>
  <si>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</si>
  <si>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</si>
  <si>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</si>
  <si>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</si>
  <si>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</si>
  <si>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</si>
  <si>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</si>
  <si>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</si>
  <si>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</si>
  <si>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</si>
  <si>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</si>
  <si>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</si>
  <si>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</si>
  <si>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</si>
  <si>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</si>
  <si>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</si>
  <si>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</si>
  <si>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</si>
  <si>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</si>
  <si>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</si>
  <si>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</si>
  <si>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</si>
  <si>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</si>
  <si>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</si>
  <si>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</si>
  <si>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</si>
  <si>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</si>
  <si>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</si>
  <si>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</si>
  <si>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</si>
  <si>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</si>
  <si>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</si>
  <si>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</si>
  <si>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</si>
  <si>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</si>
  <si>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</si>
  <si>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</si>
  <si>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</si>
  <si>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</si>
  <si>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</si>
  <si>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</si>
  <si>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</si>
  <si>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</si>
  <si>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</si>
  <si>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</si>
  <si>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</si>
  <si>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</si>
  <si>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</si>
  <si>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</si>
  <si>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</si>
  <si>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</si>
  <si>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</si>
  <si>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</si>
  <si>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</si>
  <si>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</si>
  <si>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</si>
  <si>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</si>
  <si>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</si>
  <si>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</si>
  <si>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</si>
  <si>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</si>
  <si>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</si>
  <si>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</si>
  <si>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</si>
  <si>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</si>
  <si>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</si>
  <si>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</si>
  <si>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</si>
  <si>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</si>
  <si>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</si>
  <si>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</si>
  <si>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</si>
  <si>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</si>
  <si>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</si>
  <si>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</si>
  <si>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</si>
  <si>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</si>
  <si>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</si>
  <si>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</si>
  <si>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</si>
  <si>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</si>
  <si>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</si>
  <si>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</si>
  <si>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</si>
  <si>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</si>
  <si>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</si>
  <si>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</si>
  <si>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</si>
  <si>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</si>
  <si>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</si>
  <si>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</si>
  <si>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</si>
  <si>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</si>
  <si>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</si>
  <si>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</si>
  <si>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</si>
  <si>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</si>
  <si>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</si>
  <si>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</si>
  <si>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</si>
  <si>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</si>
  <si>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</si>
  <si>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</si>
  <si>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</si>
  <si>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</si>
  <si>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</si>
  <si>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</si>
  <si>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</si>
  <si>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</si>
  <si>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</si>
  <si>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</si>
  <si>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</si>
  <si>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</si>
  <si>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</si>
  <si>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</si>
  <si>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</si>
  <si>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</si>
  <si>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</si>
  <si>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</si>
  <si>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</si>
  <si>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</si>
  <si>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</si>
  <si>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</si>
  <si>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</si>
  <si>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</si>
  <si>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</si>
  <si>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</si>
  <si>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</si>
  <si>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</si>
  <si>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</si>
  <si>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</si>
  <si>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</si>
  <si>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</si>
  <si>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</si>
  <si>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</si>
  <si>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</si>
  <si>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</si>
  <si>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</si>
  <si>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</si>
  <si>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</si>
  <si>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</si>
  <si>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</si>
  <si>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</si>
  <si>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</si>
  <si>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</si>
  <si>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</si>
  <si>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</si>
  <si>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</si>
  <si>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</si>
  <si>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</si>
  <si>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</si>
  <si>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</si>
  <si>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</si>
  <si>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</si>
  <si>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</si>
  <si>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</si>
  <si>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</si>
  <si>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</si>
  <si>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</si>
  <si>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</si>
  <si>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</si>
  <si>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</si>
  <si>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</si>
  <si>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</si>
  <si>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</si>
  <si>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</si>
  <si>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</si>
  <si>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</si>
  <si>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</si>
  <si>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</si>
  <si>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</si>
  <si>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</si>
  <si>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</si>
  <si>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</si>
  <si>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</si>
  <si>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</si>
  <si>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</si>
  <si>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</si>
  <si>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</si>
  <si>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</si>
  <si>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</si>
  <si>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</si>
  <si>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</si>
  <si>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</si>
  <si>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</si>
  <si>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</si>
  <si>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</si>
  <si>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</si>
  <si>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</si>
  <si>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</si>
  <si>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</si>
  <si>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</si>
  <si>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</si>
  <si>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</si>
  <si>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</si>
  <si>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</si>
  <si>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</si>
  <si>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</si>
  <si>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</si>
  <si>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</si>
  <si>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</si>
  <si>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</si>
  <si>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</si>
  <si>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</si>
  <si>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</si>
  <si>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</si>
  <si>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</si>
  <si>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</si>
  <si>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</si>
  <si>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</si>
  <si>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</si>
  <si>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</si>
  <si>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</si>
  <si>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</si>
  <si>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</si>
  <si>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</si>
  <si>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</si>
  <si>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</si>
  <si>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</si>
  <si>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</si>
  <si>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</si>
  <si>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</si>
  <si>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</si>
  <si>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</si>
  <si>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</si>
  <si>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</si>
  <si>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</si>
  <si>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</si>
  <si>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</si>
  <si>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</si>
  <si>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</si>
  <si>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</si>
  <si>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</si>
  <si>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</si>
  <si>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</si>
  <si>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</si>
  <si>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</si>
  <si>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</si>
  <si>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</si>
  <si>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</si>
  <si>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</si>
  <si>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</si>
  <si>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</si>
  <si>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</si>
  <si>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</si>
  <si>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</si>
  <si>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</si>
  <si>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</si>
  <si>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</si>
  <si>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</si>
  <si>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</si>
  <si>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</si>
  <si>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</si>
  <si>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</si>
  <si>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</si>
  <si>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</si>
  <si>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</si>
  <si>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</si>
  <si>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</si>
  <si>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</si>
  <si>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</si>
  <si>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</si>
  <si>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</si>
  <si>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</si>
  <si>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</si>
  <si>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</si>
  <si>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</si>
  <si>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</si>
  <si>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</si>
  <si>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</si>
  <si>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</si>
  <si>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</si>
  <si>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</si>
  <si>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</si>
  <si>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</si>
  <si>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</si>
  <si>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</si>
  <si>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</si>
  <si>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</si>
  <si>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</si>
  <si>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</si>
  <si>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</si>
  <si>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</si>
  <si>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</si>
  <si>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</si>
  <si>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</si>
  <si>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</si>
  <si>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</si>
  <si>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</si>
  <si>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</si>
  <si>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</si>
  <si>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</si>
  <si>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</si>
  <si>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</si>
  <si>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</si>
  <si>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</si>
  <si>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</si>
  <si>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</si>
  <si>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</si>
  <si>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</si>
  <si>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</si>
  <si>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</si>
  <si>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</si>
  <si>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</si>
  <si>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</si>
  <si>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</si>
  <si>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</si>
  <si>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</si>
  <si>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</si>
  <si>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</si>
  <si>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</si>
  <si>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</si>
  <si>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</si>
  <si>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</si>
  <si>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</si>
  <si>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</si>
  <si>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</si>
  <si>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</si>
  <si>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</si>
  <si>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</si>
  <si>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</si>
  <si>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</si>
  <si>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</si>
  <si>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</si>
  <si>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</si>
  <si>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</si>
  <si>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</si>
  <si>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</si>
  <si>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</si>
  <si>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</si>
  <si>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</si>
  <si>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</si>
  <si>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</si>
  <si>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</si>
  <si>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</si>
  <si>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</si>
  <si>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</si>
  <si>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</si>
  <si>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</si>
  <si>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</si>
  <si>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</si>
  <si>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</si>
  <si>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</si>
  <si>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</si>
  <si>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</si>
  <si>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</si>
  <si>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</si>
  <si>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</si>
  <si>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</si>
  <si>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</si>
  <si>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</si>
  <si>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</si>
  <si>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</si>
  <si>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</si>
  <si>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</si>
  <si>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</si>
  <si>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</si>
  <si>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</si>
  <si>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</si>
  <si>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</si>
  <si>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</si>
  <si>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</si>
  <si>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</si>
  <si>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</si>
  <si>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</si>
  <si>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</si>
  <si>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</si>
  <si>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</si>
  <si>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</si>
  <si>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</si>
  <si>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</si>
  <si>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</si>
  <si>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</si>
  <si>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</si>
  <si>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</si>
  <si>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</si>
  <si>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</si>
  <si>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</si>
  <si>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</si>
  <si>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</si>
  <si>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</si>
  <si>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</si>
  <si>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</si>
  <si>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</si>
  <si>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</si>
  <si>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</si>
  <si>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</si>
  <si>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</si>
  <si>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</si>
  <si>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</si>
  <si>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</si>
  <si>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</si>
  <si>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</si>
  <si>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</si>
  <si>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</si>
  <si>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</si>
  <si>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</si>
  <si>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</si>
  <si>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</si>
  <si>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</si>
  <si>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</si>
  <si>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</si>
  <si>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</si>
  <si>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</si>
  <si>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</si>
  <si>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</si>
  <si>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</si>
  <si>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</si>
  <si>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</si>
  <si>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</si>
  <si>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</si>
  <si>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</si>
  <si>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</si>
  <si>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</si>
  <si>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</si>
  <si>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</si>
  <si>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</si>
  <si>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</si>
  <si>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</si>
  <si>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</si>
  <si>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</si>
  <si>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</si>
  <si>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</si>
  <si>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</si>
  <si>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</si>
  <si>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</si>
  <si>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</si>
  <si>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</si>
  <si>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</si>
  <si>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</si>
  <si>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</si>
  <si>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</si>
  <si>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</si>
  <si>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</si>
  <si>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</si>
  <si>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</si>
  <si>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</si>
  <si>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</si>
  <si>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</si>
  <si>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</si>
  <si>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</si>
  <si>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</si>
  <si>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</si>
  <si>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</si>
  <si>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</si>
  <si>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</si>
  <si>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</si>
  <si>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</si>
  <si>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</si>
  <si>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</si>
  <si>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</si>
  <si>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</si>
  <si>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</si>
  <si>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</si>
  <si>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</si>
  <si>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</si>
  <si>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</si>
  <si>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</si>
  <si>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</si>
  <si>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</si>
  <si>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</si>
  <si>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</si>
  <si>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</si>
  <si>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</si>
  <si>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</si>
  <si>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</si>
  <si>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</si>
  <si>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</si>
  <si>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</si>
  <si>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</si>
  <si>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</si>
  <si>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</si>
  <si>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</si>
  <si>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</si>
  <si>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</si>
  <si>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</si>
  <si>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</si>
  <si>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</si>
  <si>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</si>
  <si>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</si>
  <si>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</si>
  <si>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</si>
  <si>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</si>
  <si>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</si>
  <si>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</si>
  <si>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</si>
  <si>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</si>
  <si>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</si>
  <si>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</si>
  <si>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</si>
  <si>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</si>
  <si>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</si>
  <si>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</si>
  <si>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</si>
  <si>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</si>
  <si>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</si>
  <si>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</si>
  <si>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</si>
  <si>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</si>
  <si>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</si>
  <si>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</si>
  <si>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</si>
  <si>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</si>
  <si>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</si>
  <si>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</si>
  <si>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</si>
  <si>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</si>
  <si>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</si>
  <si>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</si>
  <si>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</si>
  <si>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</si>
  <si>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</si>
  <si>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</si>
  <si>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</si>
  <si>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</si>
  <si>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</si>
  <si>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</si>
  <si>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</si>
  <si>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</si>
  <si>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</si>
  <si>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</si>
  <si>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</si>
  <si>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</si>
  <si>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</si>
  <si>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</si>
  <si>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</si>
  <si>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</si>
  <si>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</si>
  <si>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</si>
  <si>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</si>
  <si>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</si>
  <si>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</si>
  <si>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</si>
  <si>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</si>
  <si>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</si>
  <si>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</si>
  <si>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</si>
  <si>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</si>
  <si>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</si>
  <si>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</si>
  <si>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</si>
  <si>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</si>
  <si>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</si>
  <si>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</si>
  <si>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</si>
  <si>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</si>
  <si>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</si>
  <si>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</si>
  <si>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</si>
  <si>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</si>
  <si>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</si>
  <si>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</si>
  <si>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</si>
  <si>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</si>
  <si>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</si>
  <si>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</si>
  <si>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</si>
  <si>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</si>
  <si>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</si>
  <si>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</si>
  <si>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</si>
  <si>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</si>
  <si>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</si>
  <si>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</si>
  <si>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</si>
  <si>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</si>
  <si>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</si>
  <si>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</si>
  <si>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</si>
  <si>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</si>
  <si>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</si>
  <si>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</si>
  <si>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</si>
  <si>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</si>
  <si>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</si>
  <si>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</si>
  <si>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</si>
  <si>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</si>
  <si>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</si>
  <si>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</si>
  <si>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</si>
  <si>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</si>
  <si>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</si>
  <si>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</si>
  <si>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</si>
  <si>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</si>
  <si>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</si>
  <si>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</si>
  <si>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</si>
  <si>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</si>
  <si>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</si>
  <si>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</si>
  <si>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</si>
  <si>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</si>
  <si>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</si>
  <si>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</si>
  <si>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</si>
  <si>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</si>
  <si>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</si>
  <si>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</si>
  <si>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</si>
  <si>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</si>
  <si>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</si>
  <si>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</si>
  <si>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</si>
  <si>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</si>
  <si>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</si>
  <si>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</si>
  <si>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</si>
  <si>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</si>
  <si>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</si>
  <si>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</si>
  <si>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</si>
  <si>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</si>
  <si>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</si>
  <si>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</si>
  <si>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</si>
  <si>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</si>
  <si>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</si>
  <si>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</si>
  <si>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</si>
  <si>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</si>
  <si>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</si>
  <si>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</si>
  <si>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</si>
  <si>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</si>
  <si>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</si>
  <si>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</si>
  <si>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</si>
  <si>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</si>
  <si>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</si>
  <si>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</si>
  <si>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</si>
  <si>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</si>
  <si>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</si>
  <si>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</si>
  <si>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</si>
  <si>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</si>
  <si>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</si>
  <si>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</si>
  <si>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</si>
  <si>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</si>
  <si>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</si>
  <si>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</si>
  <si>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</si>
  <si>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</si>
  <si>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</si>
  <si>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</si>
  <si>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</si>
  <si>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</si>
  <si>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</si>
  <si>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</si>
  <si>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</si>
  <si>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</si>
  <si>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</si>
  <si>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</si>
  <si>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</si>
  <si>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</si>
  <si>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</si>
  <si>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</si>
  <si>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</si>
  <si>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</si>
  <si>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</si>
  <si>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</si>
  <si>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</si>
  <si>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</si>
  <si>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</si>
  <si>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</si>
  <si>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</si>
  <si>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</si>
  <si>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</si>
  <si>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</si>
  <si>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</si>
  <si>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</si>
  <si>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</si>
  <si>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</si>
  <si>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</si>
  <si>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</si>
  <si>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</si>
  <si>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</si>
  <si>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</si>
  <si>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</si>
  <si>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</si>
  <si>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</si>
  <si>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</si>
  <si>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</si>
  <si>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</si>
  <si>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</si>
  <si>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</si>
  <si>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</si>
  <si>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</si>
  <si>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</si>
  <si>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</si>
  <si>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</si>
  <si>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</si>
  <si>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</si>
  <si>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</si>
  <si>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</si>
  <si>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</si>
  <si>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</si>
  <si>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</si>
  <si>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</si>
  <si>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</si>
  <si>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</si>
  <si>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</si>
  <si>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</si>
  <si>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</si>
  <si>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</si>
  <si>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</si>
  <si>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</si>
  <si>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</si>
  <si>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</si>
  <si>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</si>
  <si>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</si>
  <si>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</si>
  <si>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</si>
  <si>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</si>
  <si>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</si>
  <si>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</si>
  <si>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</si>
  <si>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</si>
  <si>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</si>
  <si>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</si>
  <si>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</si>
  <si>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</si>
  <si>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</si>
  <si>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</si>
  <si>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</si>
  <si>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</si>
  <si>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</si>
  <si>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</si>
  <si>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</si>
  <si>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</si>
  <si>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</si>
  <si>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</si>
  <si>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</si>
  <si>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</si>
  <si>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</si>
  <si>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</si>
  <si>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</si>
  <si>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</si>
  <si>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</si>
  <si>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</si>
  <si>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</si>
  <si>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</si>
  <si>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</si>
  <si>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</si>
  <si>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</si>
  <si>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</si>
  <si>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</si>
  <si>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</si>
  <si>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</si>
  <si>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</si>
  <si>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</si>
  <si>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</si>
  <si>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</si>
  <si>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</si>
  <si>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</si>
  <si>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</si>
  <si>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</si>
  <si>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</si>
  <si>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</si>
  <si>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</si>
  <si>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</si>
  <si>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</si>
  <si>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</si>
  <si>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</si>
  <si>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</si>
  <si>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</si>
  <si>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</si>
  <si>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</si>
  <si>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</si>
  <si>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</si>
  <si>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</si>
  <si>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</si>
  <si>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</si>
  <si>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</si>
  <si>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</si>
  <si>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</si>
  <si>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</si>
  <si>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</si>
  <si>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</si>
  <si>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</si>
  <si>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</si>
  <si>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</si>
  <si>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</si>
  <si>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</si>
  <si>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</si>
  <si>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</si>
  <si>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</si>
  <si>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</si>
  <si>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</si>
  <si>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</si>
  <si>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</si>
  <si>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</si>
  <si>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</si>
  <si>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</si>
  <si>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</si>
  <si>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</si>
  <si>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</si>
  <si>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</si>
  <si>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</si>
  <si>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</si>
  <si>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</si>
  <si>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</si>
  <si>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</si>
  <si>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</si>
  <si>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</si>
  <si>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</si>
  <si>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</si>
  <si>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</si>
  <si>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</si>
  <si>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</si>
  <si>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</si>
  <si>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</si>
  <si>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</si>
  <si>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</si>
  <si>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</si>
  <si>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</si>
  <si>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</si>
  <si>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</si>
  <si>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</si>
  <si>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</si>
  <si>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</si>
  <si>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</si>
  <si>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</si>
  <si>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</si>
  <si>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</si>
  <si>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</si>
  <si>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</si>
  <si>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</si>
  <si>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</si>
  <si>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</si>
  <si>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</si>
  <si>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</si>
  <si>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</si>
  <si>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</si>
  <si>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</si>
  <si>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</si>
  <si>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</si>
  <si>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</si>
  <si>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</si>
  <si>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</si>
  <si>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</si>
  <si>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</si>
  <si>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</si>
  <si>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</si>
  <si>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</si>
  <si>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</si>
  <si>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</si>
  <si>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</si>
  <si>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</si>
  <si>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</si>
  <si>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</si>
  <si>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</si>
  <si>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</si>
  <si>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</si>
  <si>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</si>
  <si>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</si>
  <si>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</si>
  <si>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</si>
  <si>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</si>
  <si>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</si>
  <si>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</si>
  <si>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</si>
  <si>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</si>
  <si>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</si>
  <si>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</si>
  <si>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</si>
  <si>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</si>
  <si>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</si>
  <si>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</si>
  <si>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</si>
  <si>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</si>
  <si>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</si>
  <si>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</si>
  <si>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</si>
  <si>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</si>
  <si>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</si>
  <si>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</si>
  <si>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</si>
  <si>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</si>
  <si>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</si>
  <si>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</si>
  <si>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</si>
  <si>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</si>
  <si>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</si>
  <si>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</si>
  <si>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</si>
  <si>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</si>
  <si>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</si>
  <si>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</si>
  <si>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</si>
  <si>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</si>
  <si>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</si>
  <si>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</si>
  <si>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</si>
  <si>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</si>
  <si>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</si>
  <si>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</si>
  <si>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</si>
  <si>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</si>
  <si>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</si>
  <si>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</si>
  <si>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</si>
  <si>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</si>
  <si>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</si>
  <si>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</si>
  <si>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</si>
  <si>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</si>
  <si>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</si>
  <si>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</si>
  <si>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</si>
  <si>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</si>
  <si>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</si>
  <si>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</si>
  <si>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</si>
  <si>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</si>
  <si>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</si>
  <si>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</si>
  <si>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</si>
  <si>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</si>
  <si>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</si>
  <si>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</si>
  <si>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</si>
  <si>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</si>
  <si>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</si>
  <si>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</si>
  <si>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</si>
  <si>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</si>
  <si>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</si>
  <si>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</si>
  <si>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</si>
  <si>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</si>
  <si>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</si>
  <si>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</si>
  <si>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</si>
  <si>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</si>
  <si>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</si>
  <si>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</si>
  <si>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</si>
  <si>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</si>
  <si>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</si>
  <si>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</si>
  <si>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</si>
  <si>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</si>
  <si>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</si>
  <si>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</si>
  <si>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</si>
  <si>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</si>
  <si>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</si>
  <si>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</si>
  <si>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</si>
  <si>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</si>
  <si>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</si>
  <si>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</si>
  <si>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</si>
  <si>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</si>
  <si>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</si>
  <si>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</si>
  <si>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</si>
  <si>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</si>
  <si>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</si>
  <si>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</si>
  <si>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</si>
  <si>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</si>
  <si>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</si>
  <si>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</si>
  <si>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</si>
  <si>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</si>
  <si>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</si>
  <si>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</si>
  <si>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</si>
  <si>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</si>
  <si>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</si>
  <si>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</si>
  <si>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</si>
  <si>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</si>
  <si>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</si>
  <si>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</si>
  <si>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</si>
  <si>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</si>
  <si>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</si>
  <si>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</si>
  <si>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</si>
  <si>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</si>
  <si>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</si>
  <si>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</si>
  <si>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</si>
  <si>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</si>
  <si>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</si>
  <si>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</si>
  <si>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</si>
  <si>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</si>
  <si>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</si>
  <si>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</si>
  <si>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</si>
  <si>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</si>
  <si>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</si>
  <si>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</si>
  <si>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</si>
  <si>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</si>
  <si>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</si>
  <si>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</si>
  <si>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</si>
  <si>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</si>
  <si>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</si>
  <si>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</si>
  <si>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</si>
  <si>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</si>
  <si>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</si>
  <si>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</si>
  <si>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</si>
  <si>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</si>
  <si>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</si>
  <si>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</si>
  <si>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</si>
  <si>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</si>
  <si>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</si>
  <si>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</si>
  <si>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</si>
  <si>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</si>
  <si>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</si>
  <si>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</si>
  <si>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</si>
  <si>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</si>
  <si>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</si>
  <si>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</si>
  <si>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</si>
  <si>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</si>
  <si>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</si>
  <si>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</si>
  <si>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</si>
  <si>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</si>
  <si>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</si>
  <si>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</si>
  <si>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</si>
  <si>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</si>
  <si>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</si>
  <si>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</si>
  <si>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</si>
  <si>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</si>
  <si>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</si>
  <si>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</si>
  <si>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</si>
  <si>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</si>
  <si>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</si>
  <si>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</si>
  <si>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</si>
  <si>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</si>
  <si>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</si>
  <si>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</si>
  <si>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</si>
  <si>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</si>
  <si>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</si>
  <si>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</si>
  <si>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</si>
  <si>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</si>
  <si>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</si>
  <si>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</si>
  <si>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</si>
  <si>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</si>
  <si>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</si>
  <si>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</si>
  <si>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</si>
  <si>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</si>
  <si>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</si>
  <si>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</si>
  <si>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</si>
  <si>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</si>
  <si>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</si>
  <si>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</si>
  <si>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</si>
  <si>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</si>
  <si>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</si>
  <si>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</si>
  <si>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</si>
  <si>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</si>
  <si>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</si>
  <si>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</si>
  <si>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</si>
  <si>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</si>
  <si>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</si>
  <si>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</si>
  <si>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</si>
  <si>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</si>
  <si>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</si>
  <si>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</si>
  <si>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</si>
  <si>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</si>
  <si>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</si>
  <si>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</si>
  <si>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</si>
  <si>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</si>
  <si>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</si>
  <si>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</si>
  <si>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</si>
  <si>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</si>
  <si>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</si>
  <si>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</si>
  <si>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</si>
  <si>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</si>
  <si>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</si>
  <si>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</si>
  <si>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</si>
  <si>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</si>
  <si>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</si>
  <si>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</si>
  <si>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</si>
  <si>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</si>
  <si>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</si>
  <si>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</si>
  <si>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</si>
  <si>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</si>
  <si>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</si>
  <si>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</si>
  <si>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</si>
  <si>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</si>
  <si>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</si>
  <si>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</si>
  <si>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</si>
  <si>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</si>
  <si>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</si>
  <si>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</si>
  <si>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</si>
  <si>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</si>
  <si>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</si>
  <si>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</si>
  <si>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</si>
  <si>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</si>
  <si>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</si>
  <si>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</si>
  <si>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</si>
  <si>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</si>
  <si>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</si>
  <si>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</si>
  <si>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</si>
  <si>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</si>
  <si>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</si>
  <si>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</si>
  <si>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</si>
  <si>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</si>
  <si>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</si>
  <si>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</si>
  <si>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</si>
  <si>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</si>
  <si>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</si>
  <si>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</si>
  <si>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</si>
  <si>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</si>
  <si>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</si>
  <si>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</si>
  <si>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</si>
  <si>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</si>
  <si>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</si>
  <si>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</si>
  <si>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</si>
  <si>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</si>
  <si>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</si>
  <si>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</si>
  <si>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</si>
  <si>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</si>
  <si>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</si>
  <si>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</si>
  <si>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</si>
  <si>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</si>
  <si>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</si>
  <si>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</si>
  <si>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</si>
  <si>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</si>
  <si>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</si>
  <si>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</si>
  <si>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</si>
  <si>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</si>
  <si>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</si>
  <si>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</si>
  <si>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</si>
  <si>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</si>
  <si>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</si>
  <si>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</si>
  <si>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</si>
  <si>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</si>
  <si>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</si>
  <si>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</si>
  <si>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</si>
  <si>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</si>
  <si>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</si>
  <si>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</si>
  <si>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</si>
  <si>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</si>
  <si>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</si>
  <si>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</si>
  <si>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</si>
  <si>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</si>
  <si>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</si>
  <si>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</si>
  <si>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</si>
  <si>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</si>
  <si>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</si>
  <si>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</si>
  <si>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</si>
  <si>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</si>
  <si>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</si>
  <si>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</si>
  <si>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</si>
  <si>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</si>
  <si>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</si>
  <si>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</si>
  <si>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</si>
  <si>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</si>
  <si>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</si>
  <si>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</si>
  <si>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</si>
  <si>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</si>
  <si>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</si>
  <si>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</si>
  <si>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</si>
  <si>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</si>
  <si>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</si>
  <si>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</si>
  <si>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</si>
  <si>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</si>
  <si>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</si>
  <si>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</si>
  <si>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</si>
  <si>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</si>
  <si>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</si>
  <si>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</si>
  <si>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</si>
  <si>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</si>
  <si>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</si>
  <si>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</si>
  <si>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</si>
  <si>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</si>
  <si>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</si>
  <si>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</si>
  <si>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</si>
  <si>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</si>
  <si>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</si>
  <si>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</si>
  <si>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</si>
  <si>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</si>
  <si>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</si>
  <si>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</si>
  <si>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</si>
  <si>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</si>
  <si>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</si>
  <si>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</si>
  <si>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</si>
  <si>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</si>
  <si>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</si>
  <si>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</si>
  <si>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</si>
  <si>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</si>
  <si>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</si>
  <si>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</si>
  <si>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</si>
  <si>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</si>
  <si>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</si>
  <si>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</si>
  <si>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</si>
  <si>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</si>
  <si>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</si>
  <si>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</si>
  <si>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</si>
  <si>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</si>
  <si>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</si>
  <si>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</si>
  <si>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</si>
  <si>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</si>
  <si>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</si>
  <si>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</si>
  <si>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</si>
  <si>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</si>
  <si>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</si>
  <si>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</si>
  <si>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</si>
  <si>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</si>
  <si>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</si>
  <si>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</si>
  <si>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</si>
  <si>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</si>
  <si>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</si>
  <si>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</si>
  <si>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</si>
  <si>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</si>
  <si>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</si>
  <si>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</si>
  <si>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</si>
  <si>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</si>
  <si>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</si>
  <si>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</si>
  <si>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</si>
  <si>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</si>
  <si>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</si>
  <si>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</si>
  <si>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</si>
  <si>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</si>
  <si>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</si>
  <si>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</si>
  <si>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</si>
  <si>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</si>
  <si>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</si>
  <si>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</si>
  <si>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</si>
  <si>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</si>
  <si>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</si>
  <si>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</si>
  <si>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</si>
  <si>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</si>
  <si>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</si>
  <si>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</si>
  <si>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</si>
  <si>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</si>
  <si>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</si>
  <si>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</si>
  <si>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</si>
  <si>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</si>
  <si>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</si>
  <si>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</si>
  <si>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</si>
  <si>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</si>
  <si>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</si>
  <si>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</si>
  <si>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</si>
  <si>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</si>
  <si>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</si>
  <si>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</si>
  <si>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</si>
  <si>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</si>
  <si>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</si>
  <si>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</si>
  <si>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</si>
  <si>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</si>
  <si>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</si>
  <si>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</si>
  <si>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</si>
  <si>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</si>
  <si>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</si>
  <si>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</si>
  <si>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</si>
  <si>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</si>
  <si>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</si>
  <si>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</si>
  <si>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</si>
  <si>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</si>
  <si>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</si>
  <si>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</si>
  <si>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</si>
  <si>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</si>
  <si>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</si>
  <si>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</si>
  <si>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</si>
  <si>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</si>
  <si>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</si>
  <si>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</si>
  <si>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</si>
  <si>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</si>
  <si>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</si>
  <si>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</si>
  <si>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</si>
  <si>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</si>
  <si>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</si>
  <si>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</si>
  <si>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</si>
  <si>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</si>
  <si>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</si>
  <si>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</si>
  <si>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</si>
  <si>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</si>
  <si>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</si>
  <si>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</si>
  <si>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</si>
  <si>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</si>
  <si>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</si>
  <si>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</si>
  <si>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</si>
  <si>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</si>
  <si>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</si>
  <si>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</si>
  <si>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</si>
  <si>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</si>
  <si>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</si>
  <si>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</si>
  <si>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</si>
  <si>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</si>
  <si>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</si>
  <si>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</si>
  <si>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</si>
  <si>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</si>
  <si>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</si>
  <si>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</si>
  <si>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</si>
  <si>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</si>
  <si>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</si>
  <si>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</si>
  <si>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</si>
  <si>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</si>
  <si>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</si>
  <si>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</si>
  <si>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</si>
  <si>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</si>
  <si>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</si>
  <si>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</si>
  <si>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</si>
  <si>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</si>
  <si>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</si>
  <si>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</si>
  <si>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</si>
  <si>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</si>
  <si>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</si>
  <si>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</si>
  <si>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</si>
  <si>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</si>
  <si>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</si>
  <si>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</si>
  <si>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</si>
  <si>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</si>
  <si>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</si>
  <si>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</si>
  <si>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</si>
  <si>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</si>
  <si>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</si>
  <si>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</si>
  <si>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</si>
  <si>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</si>
  <si>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</si>
  <si>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</si>
  <si>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</si>
  <si>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</si>
  <si>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</si>
  <si>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</si>
  <si>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</si>
  <si>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</si>
  <si>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</si>
  <si>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</si>
  <si>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</si>
  <si>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</si>
  <si>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</si>
  <si>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</si>
  <si>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</si>
  <si>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</si>
  <si>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</si>
  <si>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</si>
  <si>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</si>
  <si>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</si>
  <si>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</si>
  <si>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</si>
  <si>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</si>
  <si>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</si>
  <si>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</si>
  <si>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</si>
  <si>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</si>
  <si>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</si>
  <si>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</si>
  <si>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</si>
  <si>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</si>
  <si>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</si>
  <si>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</si>
  <si>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</si>
  <si>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</si>
  <si>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</si>
  <si>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</si>
  <si>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</si>
  <si>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</si>
  <si>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</si>
  <si>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</si>
  <si>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</si>
  <si>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</si>
  <si>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</si>
  <si>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</si>
  <si>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</si>
  <si>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</si>
  <si>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</si>
  <si>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</si>
  <si>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</si>
  <si>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</si>
  <si>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</si>
  <si>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</si>
  <si>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</si>
  <si>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</si>
  <si>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</si>
  <si>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</si>
  <si>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</si>
  <si>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</si>
  <si>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</si>
  <si>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</si>
  <si>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</si>
  <si>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</si>
  <si>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</si>
  <si>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</si>
  <si>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</si>
  <si>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</si>
  <si>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</si>
  <si>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</si>
  <si>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</si>
  <si>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</si>
  <si>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</si>
  <si>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</si>
  <si>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</si>
  <si>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</si>
  <si>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</si>
  <si>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</si>
  <si>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</si>
  <si>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</si>
  <si>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</si>
  <si>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</si>
  <si>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</si>
  <si>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</si>
  <si>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</si>
  <si>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</si>
  <si>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</si>
  <si>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</si>
  <si>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</si>
  <si>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</si>
  <si>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</si>
  <si>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</si>
  <si>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</si>
  <si>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</si>
  <si>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</si>
  <si>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</si>
  <si>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</si>
  <si>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</si>
  <si>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</si>
  <si>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</si>
  <si>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</si>
  <si>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</si>
  <si>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</si>
  <si>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</si>
  <si>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</si>
  <si>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</si>
  <si>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</si>
  <si>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</si>
  <si>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</si>
  <si>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</si>
  <si>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</si>
  <si>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</si>
  <si>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</si>
  <si>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</si>
  <si>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</si>
  <si>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</si>
  <si>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</si>
  <si>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</si>
  <si>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</si>
  <si>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</si>
  <si>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</si>
  <si>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</si>
  <si>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</si>
  <si>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</si>
  <si>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</si>
  <si>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</si>
  <si>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</si>
  <si>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</si>
  <si>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</si>
  <si>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</si>
  <si>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</si>
  <si>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</si>
  <si>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</si>
  <si>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</si>
  <si>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</si>
  <si>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</si>
  <si>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</si>
  <si>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</si>
  <si>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</si>
  <si>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</si>
  <si>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</si>
  <si>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</si>
  <si>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</si>
  <si>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</si>
  <si>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</si>
  <si>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</si>
  <si>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</si>
  <si>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</si>
  <si>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</si>
  <si>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</si>
  <si>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</si>
  <si>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</si>
  <si>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</si>
  <si>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</si>
  <si>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</si>
  <si>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</si>
  <si>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</si>
  <si>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</si>
  <si>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</si>
  <si>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</si>
  <si>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</si>
  <si>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</si>
  <si>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</si>
  <si>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</si>
  <si>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</si>
  <si>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</si>
  <si>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</si>
  <si>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</si>
  <si>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</si>
  <si>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</si>
  <si>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</si>
  <si>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</si>
  <si>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</si>
  <si>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</si>
  <si>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</si>
  <si>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</si>
  <si>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</si>
  <si>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</si>
  <si>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</si>
  <si>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</si>
  <si>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</si>
  <si>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</si>
  <si>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</si>
  <si>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</si>
  <si>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</si>
  <si>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</si>
  <si>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</si>
  <si>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</si>
  <si>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</si>
  <si>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</si>
  <si>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</si>
  <si>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</si>
  <si>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</si>
  <si>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</si>
  <si>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</si>
  <si>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</si>
  <si>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</si>
  <si>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</si>
  <si>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</si>
  <si>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</si>
  <si>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</si>
  <si>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</si>
  <si>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</si>
  <si>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</si>
  <si>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</si>
  <si>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</si>
  <si>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</si>
  <si>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</si>
  <si>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</si>
  <si>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</si>
  <si>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</si>
  <si>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</si>
  <si>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</si>
  <si>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</si>
  <si>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</si>
  <si>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</si>
  <si>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</si>
  <si>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</si>
  <si>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</si>
  <si>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</si>
  <si>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</si>
  <si>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</si>
  <si>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</si>
  <si>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</si>
  <si>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</si>
  <si>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</si>
  <si>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</si>
  <si>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</si>
  <si>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</si>
  <si>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</si>
  <si>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</si>
  <si>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</si>
  <si>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</si>
  <si>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</si>
  <si>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</si>
  <si>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</si>
  <si>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</si>
  <si>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</si>
  <si>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</si>
  <si>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</si>
  <si>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</si>
  <si>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</si>
  <si>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</si>
  <si>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</si>
  <si>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</si>
  <si>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</si>
  <si>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</si>
  <si>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</si>
  <si>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</si>
  <si>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</si>
  <si>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</si>
  <si>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</si>
  <si>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</si>
  <si>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</si>
  <si>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</si>
  <si>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</si>
  <si>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</si>
  <si>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</si>
  <si>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</si>
  <si>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</si>
  <si>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</si>
  <si>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</si>
  <si>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</si>
  <si>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</si>
  <si>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</si>
  <si>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</si>
  <si>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</si>
  <si>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</si>
  <si>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</si>
  <si>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</si>
  <si>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</si>
  <si>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</si>
  <si>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</si>
  <si>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</si>
  <si>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</si>
  <si>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</si>
  <si>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</si>
  <si>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</si>
  <si>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</si>
  <si>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</si>
  <si>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</si>
  <si>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</si>
  <si>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</si>
  <si>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</si>
  <si>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</si>
  <si>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</si>
  <si>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</si>
  <si>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</si>
  <si>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</si>
  <si>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</si>
  <si>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</si>
  <si>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</si>
  <si>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</si>
  <si>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</si>
  <si>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</si>
  <si>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</si>
  <si>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</si>
  <si>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</si>
  <si>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</si>
  <si>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</si>
  <si>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</si>
  <si>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</si>
  <si>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</si>
  <si>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</si>
  <si>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</si>
  <si>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</si>
  <si>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</si>
  <si>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</si>
  <si>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</si>
  <si>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</si>
  <si>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</si>
  <si>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</si>
  <si>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</si>
  <si>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</si>
  <si>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</si>
  <si>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</si>
  <si>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</si>
  <si>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</si>
  <si>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</si>
  <si>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</si>
  <si>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</si>
  <si>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</si>
  <si>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</si>
  <si>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</si>
  <si>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</si>
  <si>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</si>
  <si>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</si>
  <si>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</si>
  <si>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</si>
  <si>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</si>
  <si>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</si>
  <si>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</si>
  <si>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</si>
  <si>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</si>
  <si>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</si>
  <si>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</si>
  <si>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</si>
  <si>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</si>
  <si>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</si>
  <si>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</si>
  <si>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</si>
  <si>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</si>
  <si>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</si>
  <si>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</si>
  <si>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</si>
  <si>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</si>
  <si>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</si>
  <si>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</si>
  <si>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</si>
  <si>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</si>
  <si>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</si>
  <si>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</si>
  <si>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</si>
  <si>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</si>
  <si>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</si>
  <si>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</si>
  <si>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</si>
  <si>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</si>
  <si>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</si>
  <si>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</si>
  <si>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</si>
  <si>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</si>
  <si>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</si>
  <si>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</si>
  <si>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</si>
  <si>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</si>
  <si>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</si>
  <si>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</si>
  <si>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</si>
  <si>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</si>
  <si>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</si>
  <si>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</si>
  <si>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</si>
  <si>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</si>
  <si>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</si>
  <si>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</si>
  <si>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</si>
  <si>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</si>
  <si>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</si>
  <si>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</si>
  <si>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</si>
  <si>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</si>
  <si>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</si>
  <si>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</si>
  <si>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</si>
  <si>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</si>
  <si>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</si>
  <si>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</si>
  <si>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</si>
  <si>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</si>
  <si>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</si>
  <si>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</si>
  <si>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</si>
  <si>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</si>
  <si>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</si>
  <si>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</si>
  <si>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</si>
  <si>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</si>
  <si>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</si>
  <si>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</si>
  <si>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</si>
  <si>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</si>
  <si>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</si>
  <si>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</si>
  <si>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</si>
  <si>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</si>
  <si>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</si>
  <si>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</si>
  <si>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</si>
  <si>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</si>
  <si>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</si>
  <si>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</si>
  <si>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</si>
  <si>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</si>
  <si>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</si>
  <si>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</si>
  <si>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</si>
  <si>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</si>
  <si>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</si>
  <si>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</si>
  <si>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</si>
  <si>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</si>
  <si>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</si>
  <si>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</si>
  <si>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</si>
  <si>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</si>
  <si>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</si>
  <si>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</si>
  <si>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</si>
  <si>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</si>
  <si>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</si>
  <si>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</si>
  <si>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</si>
  <si>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</si>
  <si>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</si>
  <si>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</si>
  <si>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</si>
  <si>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</si>
  <si>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</si>
  <si>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</si>
  <si>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</si>
  <si>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</si>
  <si>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</si>
  <si>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</si>
  <si>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</si>
  <si>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</si>
  <si>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</si>
  <si>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</si>
  <si>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</si>
  <si>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</si>
  <si>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</si>
  <si>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</si>
  <si>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</si>
  <si>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</si>
  <si>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</si>
  <si>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</si>
  <si>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</si>
  <si>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</si>
  <si>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</si>
  <si>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</si>
  <si>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</si>
  <si>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</si>
  <si>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</si>
  <si>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</si>
  <si>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</si>
  <si>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</si>
  <si>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</si>
  <si>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</si>
  <si>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</si>
  <si>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</si>
  <si>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</si>
  <si>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</si>
  <si>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</si>
  <si>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</si>
  <si>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</si>
  <si>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</si>
  <si>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</si>
  <si>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</si>
  <si>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</si>
  <si>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</si>
  <si>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</si>
  <si>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</si>
  <si>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</si>
  <si>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</si>
  <si>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</si>
  <si>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</si>
  <si>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</si>
  <si>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</si>
  <si>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</si>
  <si>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</si>
  <si>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</si>
  <si>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</si>
  <si>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</si>
  <si>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</si>
  <si>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</si>
  <si>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</si>
  <si>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</si>
  <si>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</si>
  <si>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</si>
  <si>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</si>
  <si>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</si>
  <si>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</si>
  <si>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</si>
  <si>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</si>
  <si>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</si>
  <si>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</si>
  <si>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</si>
  <si>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</si>
  <si>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</si>
  <si>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</si>
  <si>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</si>
  <si>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</si>
  <si>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</si>
  <si>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</si>
  <si>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</si>
  <si>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</si>
  <si>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</si>
  <si>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</si>
  <si>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</si>
  <si>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</si>
  <si>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</si>
  <si>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</si>
  <si>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</si>
  <si>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</si>
  <si>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</si>
  <si>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</si>
  <si>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</si>
  <si>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</si>
  <si>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</si>
  <si>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</si>
  <si>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</si>
  <si>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</si>
  <si>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</si>
  <si>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</si>
  <si>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</si>
  <si>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</si>
  <si>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</si>
  <si>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</si>
  <si>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</si>
  <si>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</si>
  <si>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</si>
  <si>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</si>
  <si>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</si>
  <si>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</si>
  <si>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</si>
  <si>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</si>
  <si>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</si>
  <si>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</si>
  <si>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</si>
  <si>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</si>
  <si>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</si>
  <si>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</si>
  <si>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</si>
  <si>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</si>
  <si>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</si>
  <si>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</si>
  <si>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</si>
  <si>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</si>
  <si>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</si>
  <si>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</si>
  <si>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</si>
  <si>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</si>
  <si>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</si>
  <si>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</si>
  <si>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</si>
  <si>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</si>
  <si>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</si>
  <si>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</si>
  <si>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</si>
  <si>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</si>
  <si>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</si>
  <si>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</si>
  <si>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</si>
  <si>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</si>
  <si>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</si>
  <si>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</si>
  <si>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</si>
  <si>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</si>
  <si>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</si>
  <si>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</si>
  <si>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</si>
  <si>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</si>
  <si>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</si>
  <si>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</si>
  <si>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</si>
  <si>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</si>
  <si>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</si>
  <si>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</si>
  <si>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</si>
  <si>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</si>
  <si>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</si>
  <si>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</si>
  <si>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</si>
  <si>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</si>
  <si>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</si>
  <si>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</si>
  <si>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</si>
  <si>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</si>
  <si>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</si>
  <si>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</si>
  <si>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</si>
  <si>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</si>
  <si>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</si>
  <si>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</si>
  <si>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</si>
  <si>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</si>
  <si>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</si>
  <si>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</si>
  <si>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</si>
  <si>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</si>
  <si>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</si>
  <si>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</si>
  <si>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</si>
  <si>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</si>
  <si>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</si>
  <si>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</si>
  <si>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</si>
  <si>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</si>
  <si>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</si>
  <si>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</si>
  <si>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</si>
  <si>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</si>
  <si>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</si>
  <si>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</si>
  <si>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</si>
  <si>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</si>
  <si>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</si>
  <si>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</si>
  <si>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</si>
  <si>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</si>
  <si>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</si>
  <si>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</si>
  <si>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</si>
  <si>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</si>
  <si>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</si>
  <si>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</si>
  <si>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</si>
  <si>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</si>
  <si>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</si>
  <si>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</si>
  <si>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</si>
  <si>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</si>
  <si>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</si>
  <si>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</si>
  <si>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</si>
  <si>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</si>
  <si>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</si>
  <si>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</si>
  <si>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</si>
  <si>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</si>
  <si>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</si>
  <si>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</si>
  <si>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</si>
  <si>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</si>
  <si>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</si>
  <si>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</si>
  <si>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</si>
  <si>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</si>
  <si>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</si>
  <si>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</si>
  <si>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</si>
  <si>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</si>
  <si>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</si>
  <si>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</si>
  <si>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</si>
  <si>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</si>
  <si>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</si>
  <si>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</si>
  <si>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</si>
  <si>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</si>
  <si>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</si>
  <si>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</si>
  <si>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</si>
  <si>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</si>
  <si>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</si>
  <si>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</si>
  <si>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</si>
  <si>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</si>
  <si>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</si>
  <si>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</si>
  <si>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</si>
  <si>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</si>
  <si>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</si>
  <si>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</si>
  <si>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</si>
  <si>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</si>
  <si>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</si>
  <si>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</si>
  <si>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</si>
  <si>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</si>
  <si>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</si>
  <si>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</si>
  <si>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</si>
  <si>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</si>
  <si>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</si>
  <si>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</si>
  <si>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</si>
  <si>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</si>
  <si>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</si>
  <si>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</si>
  <si>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</si>
  <si>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</si>
  <si>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</si>
  <si>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</si>
  <si>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</si>
  <si>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</si>
  <si>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</si>
  <si>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</si>
  <si>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</si>
  <si>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</si>
  <si>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</si>
  <si>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</si>
  <si>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</si>
  <si>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</si>
  <si>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</si>
  <si>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</si>
  <si>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</si>
  <si>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</si>
  <si>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</si>
  <si>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</si>
  <si>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</si>
  <si>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</si>
  <si>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</si>
  <si>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</si>
  <si>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</si>
  <si>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</si>
  <si>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</si>
  <si>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</si>
  <si>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</si>
  <si>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</si>
  <si>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</si>
  <si>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</si>
  <si>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</si>
  <si>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</si>
  <si>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</si>
  <si>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</si>
  <si>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</si>
  <si>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</si>
  <si>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</si>
  <si>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</si>
  <si>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</si>
  <si>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</si>
  <si>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</si>
  <si>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</si>
  <si>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</si>
  <si>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</si>
  <si>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</si>
  <si>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</si>
  <si>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</si>
  <si>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</si>
  <si>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</si>
  <si>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</si>
  <si>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</si>
  <si>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</si>
  <si>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</si>
  <si>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</si>
  <si>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</si>
  <si>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</si>
  <si>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</si>
  <si>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</si>
  <si>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</si>
  <si>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</si>
  <si>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</si>
  <si>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</si>
  <si>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</si>
  <si>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</si>
  <si>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</si>
  <si>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</si>
  <si>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</si>
  <si>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</si>
  <si>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</si>
  <si>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</si>
  <si>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</si>
  <si>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</si>
  <si>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</si>
  <si>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</si>
  <si>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</si>
  <si>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</si>
  <si>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</si>
  <si>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</si>
  <si>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</si>
  <si>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</si>
  <si>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</si>
  <si>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</si>
  <si>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</si>
  <si>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</si>
  <si>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</si>
  <si>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</si>
  <si>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</si>
  <si>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</si>
  <si>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</si>
  <si>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</si>
  <si>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</si>
  <si>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</si>
  <si>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</si>
  <si>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</si>
  <si>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</si>
  <si>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</si>
  <si>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</si>
  <si>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</si>
  <si>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</si>
  <si>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</si>
  <si>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</si>
  <si>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</si>
  <si>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</si>
  <si>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</si>
  <si>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</si>
  <si>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</si>
  <si>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</si>
  <si>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</si>
  <si>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</si>
  <si>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</si>
  <si>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</si>
  <si>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</si>
  <si>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</si>
  <si>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</si>
  <si>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</si>
  <si>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</si>
  <si>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</si>
  <si>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</si>
  <si>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</si>
  <si>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</si>
  <si>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</si>
  <si>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</si>
  <si>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</si>
  <si>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</si>
  <si>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</si>
  <si>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</si>
  <si>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</si>
  <si>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</si>
  <si>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</si>
  <si>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</si>
  <si>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</si>
  <si>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</si>
  <si>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</si>
  <si>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</si>
  <si>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</si>
  <si>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</si>
  <si>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</si>
  <si>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</si>
  <si>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</si>
  <si>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</si>
  <si>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</si>
  <si>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</si>
  <si>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</si>
  <si>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</si>
  <si>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</si>
  <si>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</si>
  <si>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</si>
  <si>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</si>
  <si>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</si>
  <si>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</si>
  <si>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</si>
  <si>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</si>
  <si>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</si>
  <si>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</si>
  <si>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</si>
  <si>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</si>
  <si>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</si>
  <si>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</si>
  <si>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</si>
  <si>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</si>
  <si>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</si>
  <si>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</si>
  <si>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</si>
  <si>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</si>
  <si>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</si>
  <si>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</si>
  <si>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</si>
  <si>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</si>
  <si>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</si>
  <si>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</si>
  <si>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</si>
  <si>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</si>
  <si>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</si>
  <si>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</si>
  <si>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</si>
  <si>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</si>
  <si>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</si>
  <si>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</si>
  <si>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</si>
  <si>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</si>
  <si>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</si>
  <si>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</si>
  <si>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</si>
  <si>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</si>
  <si>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</si>
  <si>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</si>
  <si>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</si>
  <si>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</si>
  <si>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</si>
  <si>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</si>
  <si>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</si>
  <si>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</si>
  <si>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</si>
  <si>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</si>
  <si>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</si>
  <si>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</si>
  <si>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</si>
  <si>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</si>
  <si>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</si>
  <si>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</si>
  <si>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</si>
  <si>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</si>
  <si>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</si>
  <si>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</si>
  <si>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</si>
  <si>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</si>
  <si>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</si>
  <si>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</si>
  <si>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</si>
  <si>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</si>
  <si>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</si>
  <si>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</si>
  <si>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</si>
  <si>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</si>
  <si>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</si>
  <si>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</si>
  <si>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</si>
  <si>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</si>
  <si>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</si>
  <si>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</si>
  <si>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</si>
  <si>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</si>
  <si>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</si>
  <si>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</si>
  <si>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</si>
  <si>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</si>
  <si>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</si>
  <si>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</si>
  <si>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</si>
  <si>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</si>
  <si>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</si>
  <si>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</si>
  <si>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</si>
  <si>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</si>
  <si>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</si>
  <si>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</si>
  <si>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</si>
  <si>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</si>
  <si>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</si>
  <si>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</si>
  <si>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</si>
  <si>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</si>
  <si>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</si>
  <si>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</si>
  <si>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</si>
  <si>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</si>
  <si>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</si>
  <si>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</si>
  <si>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</si>
  <si>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</si>
  <si>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</si>
  <si>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</si>
  <si>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</si>
  <si>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</si>
  <si>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</si>
  <si>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</si>
  <si>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</si>
  <si>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</si>
  <si>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</si>
  <si>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</si>
  <si>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</si>
  <si>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</si>
  <si>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</si>
  <si>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</si>
  <si>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</si>
  <si>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</si>
  <si>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</si>
  <si>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</si>
  <si>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</si>
  <si>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</si>
  <si>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</si>
  <si>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</si>
  <si>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</si>
  <si>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</si>
  <si>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</si>
  <si>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</si>
  <si>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</si>
  <si>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</si>
  <si>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</si>
  <si>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</si>
  <si>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</si>
  <si>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</si>
  <si>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</si>
  <si>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</si>
  <si>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</si>
  <si>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</si>
  <si>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</si>
  <si>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</si>
  <si>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</si>
  <si>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</si>
  <si>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</si>
  <si>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</si>
  <si>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</si>
  <si>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</si>
  <si>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</si>
  <si>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</si>
  <si>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</si>
  <si>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</si>
  <si>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</si>
  <si>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</si>
  <si>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</si>
  <si>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</si>
  <si>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</si>
  <si>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</si>
  <si>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</si>
  <si>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</si>
  <si>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</si>
  <si>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</si>
  <si>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</si>
  <si>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</si>
  <si>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</si>
  <si>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</si>
  <si>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</si>
  <si>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</si>
  <si>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</si>
  <si>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</si>
  <si>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</si>
  <si>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</si>
  <si>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</si>
  <si>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</si>
  <si>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</si>
  <si>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</si>
  <si>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</si>
  <si>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</si>
  <si>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</si>
  <si>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</si>
  <si>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</si>
  <si>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</si>
  <si>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</si>
  <si>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</si>
  <si>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</si>
  <si>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</si>
  <si>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</si>
  <si>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</si>
  <si>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</si>
  <si>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</si>
  <si>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</si>
  <si>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</si>
  <si>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</si>
  <si>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</si>
  <si>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</si>
  <si>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</si>
  <si>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</si>
  <si>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</si>
  <si>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</si>
  <si>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</si>
  <si>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</si>
  <si>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</si>
  <si>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</si>
  <si>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</si>
  <si>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</si>
  <si>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</si>
  <si>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</si>
  <si>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</si>
  <si>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</si>
  <si>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</si>
  <si>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</si>
  <si>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</si>
  <si>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</si>
  <si>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</si>
  <si>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</si>
  <si>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</si>
  <si>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</si>
  <si>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</si>
  <si>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</si>
  <si>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</si>
  <si>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</si>
  <si>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</si>
  <si>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</si>
  <si>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</si>
  <si>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</si>
  <si>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</si>
  <si>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</si>
  <si>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</si>
  <si>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</si>
  <si>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</si>
  <si>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</si>
  <si>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</si>
  <si>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</si>
  <si>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</si>
  <si>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</si>
  <si>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</si>
  <si>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</si>
  <si>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</si>
  <si>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</si>
  <si>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</si>
  <si>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</si>
  <si>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</si>
  <si>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</si>
  <si>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</si>
  <si>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</si>
  <si>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</si>
  <si>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</si>
  <si>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</si>
  <si>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</si>
  <si>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</si>
  <si>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</si>
  <si>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</si>
  <si>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</si>
  <si>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</si>
  <si>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</si>
  <si>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</si>
  <si>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</si>
  <si>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</si>
  <si>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</si>
  <si>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</si>
  <si>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</si>
  <si>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</si>
  <si>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</si>
  <si>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</si>
  <si>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</si>
  <si>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</si>
  <si>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</si>
  <si>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</si>
  <si>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</si>
  <si>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</si>
  <si>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</si>
  <si>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</si>
  <si>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</si>
  <si>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</si>
  <si>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</si>
  <si>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</si>
  <si>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</si>
  <si>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</si>
  <si>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</si>
  <si>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</si>
  <si>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</si>
  <si>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</si>
  <si>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</si>
  <si>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</si>
  <si>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</si>
  <si>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</si>
  <si>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</si>
  <si>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</si>
  <si>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</si>
  <si>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</si>
  <si>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</si>
  <si>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</si>
  <si>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</si>
  <si>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</si>
  <si>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</si>
  <si>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</si>
  <si>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</si>
  <si>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</si>
  <si>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</si>
  <si>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</si>
  <si>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</si>
  <si>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</si>
  <si>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</si>
  <si>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</si>
  <si>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</si>
  <si>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</si>
  <si>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</si>
  <si>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</si>
  <si>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</si>
  <si>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</si>
  <si>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</si>
  <si>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</si>
  <si>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</si>
  <si>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</si>
  <si>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</si>
  <si>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</si>
  <si>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</si>
  <si>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</si>
  <si>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</si>
  <si>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</si>
  <si>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</si>
  <si>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</si>
  <si>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</si>
  <si>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</si>
  <si>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</si>
  <si>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</si>
  <si>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</si>
  <si>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</si>
  <si>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</si>
  <si>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</si>
  <si>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</si>
  <si>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</si>
  <si>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</si>
  <si>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</si>
  <si>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</si>
  <si>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</si>
  <si>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</si>
  <si>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</si>
  <si>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</si>
  <si>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</si>
  <si>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</si>
  <si>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</si>
  <si>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</si>
  <si>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</si>
  <si>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</si>
  <si>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</si>
  <si>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</si>
  <si>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</si>
  <si>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</si>
  <si>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</si>
  <si>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</si>
  <si>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</si>
  <si>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</si>
  <si>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</si>
  <si>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</si>
  <si>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</si>
  <si>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</si>
  <si>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</si>
  <si>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</si>
  <si>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</si>
  <si>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</si>
  <si>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</si>
  <si>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</si>
  <si>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</si>
  <si>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</si>
  <si>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</si>
  <si>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</si>
  <si>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</si>
  <si>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</si>
  <si>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</si>
  <si>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</si>
  <si>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</si>
  <si>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</si>
  <si>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</si>
  <si>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</si>
  <si>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</si>
  <si>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</si>
  <si>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</si>
  <si>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</si>
  <si>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</si>
  <si>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</si>
  <si>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</si>
  <si>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</si>
  <si>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</si>
  <si>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</si>
  <si>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</si>
  <si>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</si>
  <si>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</si>
  <si>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</si>
  <si>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</si>
  <si>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</si>
  <si>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</si>
  <si>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</si>
  <si>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</si>
  <si>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</si>
  <si>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</si>
  <si>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</si>
  <si>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</si>
  <si>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</si>
  <si>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</si>
  <si>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</si>
  <si>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</si>
  <si>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</si>
  <si>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</si>
  <si>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</si>
  <si>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</si>
  <si>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</si>
  <si>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</si>
  <si>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</si>
  <si>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</si>
  <si>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</si>
  <si>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</si>
  <si>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</si>
  <si>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</si>
  <si>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</si>
  <si>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</si>
  <si>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</si>
  <si>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</si>
  <si>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</si>
  <si>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</si>
  <si>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</si>
  <si>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</si>
  <si>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</si>
  <si>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</si>
  <si>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</si>
  <si>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</si>
  <si>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</si>
  <si>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</si>
  <si>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</si>
  <si>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</si>
  <si>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</si>
  <si>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</si>
  <si>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</si>
  <si>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</si>
  <si>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</si>
  <si>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</si>
  <si>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</si>
  <si>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</si>
  <si>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</si>
  <si>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</si>
  <si>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</si>
  <si>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</si>
  <si>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</si>
  <si>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</si>
  <si>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</si>
  <si>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</si>
  <si>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</si>
  <si>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</si>
  <si>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</si>
  <si>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</si>
  <si>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</si>
  <si>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</si>
  <si>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</si>
  <si>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</si>
  <si>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</si>
  <si>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</si>
  <si>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</si>
  <si>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</si>
  <si>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</si>
  <si>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</si>
  <si>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</si>
  <si>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</si>
  <si>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</si>
  <si>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</si>
  <si>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</si>
  <si>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</si>
  <si>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</si>
  <si>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</si>
  <si>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</si>
  <si>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</si>
  <si>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</si>
  <si>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</si>
  <si>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</si>
  <si>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</si>
  <si>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</si>
  <si>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</si>
  <si>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</si>
  <si>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</si>
  <si>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</si>
  <si>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</si>
  <si>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</si>
  <si>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</si>
  <si>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</si>
  <si>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</si>
  <si>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</si>
  <si>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</si>
  <si>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</si>
  <si>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</si>
  <si>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</si>
  <si>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</si>
  <si>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</si>
  <si>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</si>
  <si>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</si>
  <si>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</si>
  <si>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</si>
  <si>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</si>
  <si>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</si>
  <si>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</si>
  <si>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</si>
  <si>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</si>
  <si>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</si>
  <si>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</si>
  <si>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</si>
  <si>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</si>
  <si>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</si>
  <si>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</si>
  <si>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</si>
  <si>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</si>
  <si>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</si>
  <si>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</si>
  <si>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</si>
  <si>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</si>
  <si>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</si>
  <si>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</si>
  <si>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</si>
  <si>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</si>
  <si>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</si>
  <si>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</si>
  <si>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</si>
  <si>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</si>
  <si>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</si>
  <si>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</si>
  <si>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</si>
  <si>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</si>
  <si>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</si>
  <si>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</si>
  <si>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</si>
  <si>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</si>
  <si>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</si>
  <si>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</si>
  <si>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</si>
  <si>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</si>
  <si>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</si>
  <si>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</si>
  <si>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</si>
  <si>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</si>
  <si>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</si>
  <si>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</si>
  <si>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</si>
  <si>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</si>
  <si>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</si>
  <si>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</si>
  <si>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</si>
  <si>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</si>
  <si>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</si>
  <si>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</si>
  <si>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</si>
  <si>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</si>
  <si>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</si>
  <si>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</si>
  <si>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</si>
  <si>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</si>
  <si>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</si>
  <si>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</si>
  <si>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</si>
  <si>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</si>
  <si>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</si>
  <si>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</si>
  <si>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</si>
  <si>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</si>
  <si>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</si>
  <si>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</si>
  <si>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</si>
  <si>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</si>
  <si>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</si>
  <si>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</si>
  <si>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</si>
  <si>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</si>
  <si>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</si>
  <si>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</si>
  <si>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</si>
  <si>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</si>
  <si>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</si>
  <si>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</si>
  <si>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</si>
  <si>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</si>
  <si>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</si>
  <si>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</si>
  <si>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</si>
  <si>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</si>
  <si>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</si>
  <si>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</si>
  <si>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</si>
  <si>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</si>
  <si>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</si>
  <si>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</si>
  <si>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</si>
  <si>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</si>
  <si>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</si>
  <si>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</si>
  <si>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</si>
  <si>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</si>
  <si>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</si>
  <si>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</si>
  <si>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</si>
  <si>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</si>
  <si>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</si>
  <si>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</si>
  <si>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</si>
  <si>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</si>
  <si>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</si>
  <si>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</si>
  <si>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</si>
  <si>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</si>
  <si>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</si>
  <si>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</si>
  <si>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</si>
  <si>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</si>
  <si>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</si>
  <si>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</si>
  <si>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</si>
  <si>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</si>
  <si>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</si>
  <si>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</si>
  <si>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</si>
  <si>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</si>
  <si>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</si>
  <si>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</si>
  <si>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</si>
  <si>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</si>
  <si>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</si>
  <si>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</si>
  <si>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</si>
  <si>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</si>
  <si>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</si>
  <si>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</si>
  <si>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</si>
  <si>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</si>
  <si>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</si>
  <si>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</si>
  <si>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</si>
  <si>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</si>
  <si>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</si>
  <si>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</si>
  <si>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</si>
  <si>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</si>
  <si>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</si>
  <si>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</si>
  <si>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</si>
  <si>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</si>
  <si>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</si>
  <si>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</si>
  <si>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</si>
  <si>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</si>
  <si>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</si>
  <si>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</si>
  <si>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</si>
  <si>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</si>
  <si>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</si>
  <si>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</si>
  <si>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</si>
  <si>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</si>
  <si>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</si>
  <si>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</si>
  <si>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</si>
  <si>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</si>
  <si>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</si>
  <si>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</si>
  <si>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</si>
  <si>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</si>
  <si>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</si>
  <si>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</si>
  <si>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</si>
  <si>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</si>
  <si>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</si>
  <si>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</si>
  <si>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</si>
  <si>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</si>
  <si>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</si>
  <si>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</si>
  <si>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</si>
  <si>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</si>
  <si>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</si>
  <si>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</si>
  <si>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</si>
  <si>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</si>
  <si>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</si>
  <si>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</si>
  <si>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</si>
  <si>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</si>
  <si>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</si>
  <si>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</si>
  <si>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</si>
  <si>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</si>
  <si>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</si>
  <si>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</si>
  <si>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</si>
  <si>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</si>
  <si>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</si>
  <si>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</si>
  <si>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</si>
  <si>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</si>
  <si>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</si>
  <si>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</si>
  <si>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</si>
  <si>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</si>
  <si>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</si>
  <si>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</si>
  <si>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</si>
  <si>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</si>
  <si>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</si>
  <si>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</si>
  <si>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</si>
  <si>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</si>
  <si>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</si>
  <si>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</si>
  <si>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</si>
  <si>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</si>
  <si>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</si>
  <si>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</si>
  <si>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</si>
  <si>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</si>
  <si>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</si>
  <si>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</si>
  <si>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</si>
  <si>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</si>
  <si>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</si>
  <si>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</si>
  <si>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</si>
  <si>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</si>
  <si>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</si>
  <si>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</si>
  <si>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</si>
  <si>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</si>
  <si>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</si>
  <si>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</si>
  <si>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</si>
  <si>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</si>
  <si>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</si>
  <si>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</si>
  <si>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</si>
  <si>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</si>
  <si>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</si>
  <si>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</si>
  <si>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</si>
  <si>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</si>
  <si>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</si>
  <si>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</si>
  <si>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</si>
  <si>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</si>
  <si>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</si>
  <si>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</si>
  <si>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</si>
  <si>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</si>
  <si>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</si>
  <si>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</si>
  <si>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</si>
  <si>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</si>
  <si>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</si>
  <si>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</si>
  <si>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</si>
  <si>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</si>
  <si>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</si>
  <si>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</si>
  <si>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</si>
  <si>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</si>
  <si>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</si>
  <si>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</si>
  <si>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</si>
  <si>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</si>
  <si>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</si>
  <si>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</si>
  <si>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</si>
  <si>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</si>
  <si>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</si>
  <si>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</si>
  <si>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</si>
  <si>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</si>
  <si>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</si>
  <si>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</si>
  <si>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</si>
  <si>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</si>
  <si>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</si>
  <si>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</si>
  <si>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</si>
  <si>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</si>
  <si>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</si>
  <si>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</si>
  <si>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</si>
  <si>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</si>
  <si>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</si>
  <si>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</si>
  <si>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</si>
  <si>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</si>
  <si>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</si>
  <si>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</si>
  <si>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</si>
  <si>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</si>
  <si>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</si>
  <si>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</si>
  <si>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</si>
  <si>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</si>
  <si>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</si>
  <si>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</si>
  <si>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</si>
  <si>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</si>
  <si>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</si>
  <si>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</si>
  <si>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</si>
  <si>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</si>
  <si>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</si>
  <si>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</si>
  <si>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</si>
  <si>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</si>
  <si>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</si>
  <si>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</si>
  <si>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</si>
  <si>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</si>
  <si>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</si>
  <si>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</si>
  <si>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</si>
  <si>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</si>
  <si>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</si>
  <si>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</si>
  <si>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</si>
  <si>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</si>
  <si>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</si>
  <si>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</si>
  <si>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</si>
  <si>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</si>
  <si>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</si>
  <si>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</si>
  <si>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</si>
  <si>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</si>
  <si>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</si>
  <si>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</si>
  <si>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</si>
  <si>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</si>
  <si>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</si>
  <si>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</si>
  <si>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</si>
  <si>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</si>
  <si>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</si>
  <si>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</si>
  <si>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</si>
  <si>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</si>
  <si>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</si>
  <si>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</si>
  <si>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</si>
  <si>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</si>
  <si>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</si>
  <si>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</si>
  <si>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</si>
  <si>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</si>
  <si>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</si>
  <si>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</si>
  <si>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</si>
  <si>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</si>
  <si>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</si>
  <si>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</si>
  <si>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</si>
  <si>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</si>
  <si>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</si>
  <si>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</si>
  <si>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</si>
  <si>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</si>
  <si>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</si>
  <si>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</si>
  <si>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</si>
  <si>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</si>
  <si>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</si>
  <si>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</si>
  <si>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</si>
  <si>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</si>
  <si>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</si>
  <si>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</si>
  <si>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</si>
  <si>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</si>
  <si>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</si>
  <si>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</si>
  <si>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</si>
  <si>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</si>
  <si>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</si>
  <si>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</si>
  <si>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</si>
  <si>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</si>
  <si>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</si>
  <si>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</si>
  <si>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</si>
  <si>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</si>
  <si>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</si>
  <si>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</si>
  <si>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</si>
  <si>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</si>
  <si>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</si>
  <si>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</si>
  <si>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</si>
  <si>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</si>
  <si>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</si>
  <si>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</si>
  <si>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</si>
  <si>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</si>
  <si>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</si>
  <si>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</si>
  <si>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</si>
  <si>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</si>
  <si>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</si>
  <si>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</si>
  <si>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</si>
  <si>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</si>
  <si>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</si>
  <si>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</si>
  <si>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</si>
  <si>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</si>
  <si>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</si>
  <si>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</si>
  <si>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</si>
  <si>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</si>
  <si>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</si>
  <si>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</si>
  <si>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</si>
  <si>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</si>
  <si>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</si>
  <si>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</si>
  <si>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</si>
  <si>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</si>
  <si>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</si>
  <si>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</si>
  <si>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</si>
  <si>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</si>
  <si>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</si>
  <si>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</si>
  <si>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</si>
  <si>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</si>
  <si>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</si>
  <si>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</si>
  <si>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</si>
  <si>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</si>
  <si>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</si>
  <si>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</si>
  <si>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</si>
  <si>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</si>
  <si>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</si>
  <si>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</si>
  <si>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</si>
  <si>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</si>
  <si>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</si>
  <si>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</si>
  <si>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</si>
  <si>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</si>
  <si>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</si>
  <si>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</si>
  <si>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</si>
  <si>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</si>
  <si>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</si>
  <si>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</si>
  <si>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</si>
  <si>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</si>
  <si>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</si>
  <si>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</si>
  <si>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</si>
  <si>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</si>
  <si>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</si>
  <si>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</si>
  <si>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</si>
  <si>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</si>
  <si>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</si>
  <si>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</si>
  <si>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</si>
  <si>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</si>
  <si>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</si>
  <si>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</si>
  <si>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</si>
  <si>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</si>
  <si>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</si>
  <si>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</si>
  <si>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</si>
  <si>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</si>
  <si>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</si>
  <si>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</si>
  <si>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</si>
  <si>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</si>
  <si>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</si>
  <si>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</si>
  <si>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</si>
  <si>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</si>
  <si>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</si>
  <si>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</si>
  <si>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</si>
  <si>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</si>
  <si>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</si>
  <si>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</si>
  <si>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</si>
  <si>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</si>
  <si>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</si>
  <si>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</si>
  <si>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</si>
  <si>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</si>
  <si>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</si>
  <si>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</si>
  <si>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</si>
  <si>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</si>
  <si>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</si>
  <si>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</si>
  <si>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</si>
  <si>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</si>
  <si>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</si>
  <si>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</si>
  <si>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</si>
  <si>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</si>
  <si>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</si>
  <si>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</si>
  <si>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</si>
  <si>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</si>
  <si>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</si>
  <si>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</si>
  <si>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</si>
  <si>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</si>
  <si>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</si>
  <si>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</si>
  <si>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</si>
  <si>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</si>
  <si>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</si>
  <si>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</si>
  <si>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</si>
  <si>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</si>
  <si>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</si>
  <si>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</si>
  <si>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</si>
  <si>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</si>
  <si>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</si>
  <si>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</si>
  <si>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</si>
  <si>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</si>
  <si>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</si>
  <si>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</si>
  <si>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</si>
  <si>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</si>
  <si>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</si>
  <si>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</si>
  <si>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</si>
  <si>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</si>
  <si>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</si>
  <si>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</si>
  <si>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</si>
  <si>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</si>
  <si>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</si>
  <si>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</si>
  <si>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</si>
  <si>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</si>
  <si>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</si>
  <si>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</si>
  <si>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</si>
  <si>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</si>
  <si>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</si>
  <si>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</si>
  <si>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</si>
  <si>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</si>
  <si>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</si>
  <si>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</si>
  <si>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</si>
  <si>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</si>
  <si>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</si>
  <si>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</si>
  <si>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</si>
  <si>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</si>
  <si>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</si>
  <si>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</si>
  <si>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</si>
  <si>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</si>
  <si>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</si>
  <si>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</si>
  <si>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</si>
  <si>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</si>
  <si>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</si>
  <si>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</si>
  <si>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</si>
  <si>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</si>
  <si>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</si>
  <si>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</si>
  <si>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</si>
  <si>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</si>
  <si>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</si>
  <si>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</si>
  <si>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</si>
  <si>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</si>
  <si>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</si>
  <si>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</si>
  <si>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</si>
  <si>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</si>
  <si>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</si>
  <si>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</si>
  <si>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</si>
  <si>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</si>
  <si>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</si>
  <si>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</si>
  <si>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</si>
  <si>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</si>
  <si>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</si>
  <si>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</si>
  <si>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</si>
  <si>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</si>
  <si>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</si>
  <si>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</si>
  <si>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</si>
  <si>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</si>
  <si>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</si>
  <si>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</si>
  <si>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</si>
  <si>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</si>
  <si>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</si>
  <si>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</si>
  <si>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</si>
  <si>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</si>
  <si>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</si>
  <si>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</si>
  <si>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</si>
  <si>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</si>
  <si>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</si>
  <si>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</si>
  <si>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</si>
  <si>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</si>
  <si>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</si>
  <si>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</si>
  <si>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</si>
  <si>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</si>
  <si>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</si>
  <si>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</si>
  <si>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</si>
  <si>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</si>
  <si>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</si>
  <si>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</si>
  <si>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</si>
  <si>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</si>
  <si>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</si>
  <si>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</si>
  <si>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</si>
  <si>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</si>
  <si>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</si>
  <si>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</si>
  <si>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</si>
  <si>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</si>
  <si>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</si>
  <si>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</si>
  <si>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</si>
  <si>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</si>
  <si>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</si>
  <si>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</si>
  <si>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</si>
  <si>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</si>
  <si>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</si>
  <si>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</si>
  <si>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</si>
  <si>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</si>
  <si>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</si>
  <si>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</si>
  <si>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</si>
  <si>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</si>
  <si>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</si>
  <si>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</si>
  <si>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</si>
  <si>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</si>
  <si>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</si>
  <si>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</si>
  <si>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</si>
  <si>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</si>
  <si>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</si>
  <si>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</si>
  <si>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</si>
  <si>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</si>
  <si>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</si>
  <si>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</si>
  <si>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</si>
  <si>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</si>
  <si>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</si>
  <si>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</si>
  <si>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</si>
  <si>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</si>
  <si>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</si>
  <si>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</si>
  <si>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</si>
  <si>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</si>
  <si>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</si>
  <si>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</si>
  <si>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</si>
  <si>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</si>
  <si>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</si>
  <si>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</si>
  <si>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</si>
  <si>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</si>
  <si>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</si>
  <si>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</si>
  <si>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</si>
  <si>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</si>
  <si>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</si>
  <si>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</si>
  <si>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</si>
  <si>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</si>
  <si>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</si>
  <si>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</si>
  <si>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</si>
  <si>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</si>
  <si>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</si>
  <si>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</si>
  <si>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</si>
  <si>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</si>
  <si>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</si>
  <si>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</si>
  <si>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</si>
  <si>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</si>
  <si>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</si>
  <si>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</si>
  <si>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</si>
  <si>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</si>
  <si>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</si>
  <si>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</si>
  <si>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</si>
  <si>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</si>
  <si>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</si>
  <si>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</si>
  <si>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</si>
  <si>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</si>
  <si>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</si>
  <si>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</si>
  <si>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</si>
  <si>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</si>
  <si>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</si>
  <si>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</si>
  <si>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</si>
  <si>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</si>
  <si>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</si>
  <si>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</si>
  <si>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</si>
  <si>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</si>
  <si>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</si>
  <si>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</si>
  <si>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</si>
  <si>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</si>
  <si>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</si>
  <si>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</si>
  <si>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</si>
  <si>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</si>
  <si>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</si>
  <si>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</si>
  <si>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</si>
  <si>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</si>
  <si>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</si>
  <si>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</si>
  <si>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</si>
  <si>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</si>
  <si>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</si>
  <si>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</si>
  <si>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</si>
  <si>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</si>
  <si>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</si>
  <si>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</si>
  <si>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</si>
  <si>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</si>
  <si>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</si>
  <si>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</si>
  <si>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</si>
  <si>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</si>
  <si>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</si>
  <si>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</si>
  <si>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</si>
  <si>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</si>
  <si>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</si>
  <si>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</si>
  <si>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</si>
  <si>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</si>
  <si>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</si>
  <si>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</si>
  <si>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</si>
  <si>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</si>
  <si>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</si>
  <si>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</si>
  <si>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</si>
  <si>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</si>
  <si>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</si>
  <si>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</si>
  <si>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</si>
  <si>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</si>
  <si>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</si>
  <si>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</si>
  <si>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</si>
  <si>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</si>
  <si>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</si>
  <si>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</si>
  <si>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</si>
  <si>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</si>
  <si>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</si>
  <si>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</si>
  <si>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</si>
  <si>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</si>
  <si>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</si>
  <si>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</si>
  <si>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</si>
  <si>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</si>
  <si>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</si>
  <si>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</si>
  <si>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</si>
  <si>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</si>
  <si>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</si>
  <si>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</si>
  <si>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</si>
  <si>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</si>
  <si>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</si>
  <si>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</si>
  <si>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</si>
  <si>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</si>
  <si>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</si>
  <si>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</si>
  <si>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</si>
  <si>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</si>
  <si>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</si>
  <si>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</si>
  <si>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</si>
  <si>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</si>
  <si>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</si>
  <si>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</si>
  <si>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</si>
  <si>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</si>
  <si>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</si>
  <si>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</si>
  <si>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</si>
  <si>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</si>
  <si>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</si>
  <si>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</si>
  <si>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</si>
  <si>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</si>
  <si>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</si>
  <si>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</si>
  <si>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</si>
  <si>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</si>
  <si>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</si>
  <si>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</si>
  <si>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</si>
  <si>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</si>
  <si>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</si>
  <si>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</si>
  <si>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</si>
  <si>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</si>
  <si>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</si>
  <si>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</si>
  <si>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</si>
  <si>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</si>
  <si>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</si>
  <si>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</si>
  <si>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</si>
  <si>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</si>
  <si>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</si>
  <si>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</si>
  <si>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</si>
  <si>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</si>
  <si>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</si>
  <si>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</si>
  <si>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</si>
  <si>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</si>
  <si>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</si>
  <si>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</si>
  <si>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</si>
  <si>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</si>
  <si>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</si>
  <si>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</si>
  <si>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</si>
  <si>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</si>
  <si>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</si>
  <si>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</si>
  <si>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</si>
  <si>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</si>
  <si>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</si>
  <si>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</si>
  <si>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</si>
  <si>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</si>
  <si>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</si>
  <si>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</si>
  <si>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</si>
  <si>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</si>
  <si>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</si>
  <si>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</si>
  <si>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</si>
  <si>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</si>
  <si>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</si>
  <si>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</si>
  <si>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</si>
  <si>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</si>
  <si>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</si>
  <si>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</si>
  <si>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</si>
  <si>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</si>
  <si>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</si>
  <si>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</si>
  <si>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</si>
  <si>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</si>
  <si>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</si>
  <si>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</si>
  <si>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</si>
  <si>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</si>
  <si>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</si>
  <si>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</si>
  <si>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</si>
  <si>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</si>
  <si>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</si>
  <si>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</si>
  <si>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</si>
  <si>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</si>
  <si>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</si>
  <si>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</si>
  <si>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</si>
  <si>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</si>
  <si>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</si>
  <si>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</si>
  <si>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</si>
  <si>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</si>
  <si>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</si>
  <si>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</si>
  <si>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</si>
  <si>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</si>
  <si>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</si>
  <si>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</si>
  <si>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</si>
  <si>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</si>
  <si>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</si>
  <si>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</si>
  <si>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</si>
  <si>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</si>
  <si>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</si>
  <si>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</si>
  <si>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</si>
  <si>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</si>
  <si>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</si>
  <si>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</si>
  <si>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</si>
  <si>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</si>
  <si>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</si>
  <si>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</si>
  <si>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</si>
  <si>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</si>
  <si>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</si>
  <si>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</si>
  <si>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</si>
  <si>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</si>
  <si>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</si>
  <si>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</si>
  <si>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</si>
  <si>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</si>
  <si>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</si>
  <si>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</si>
  <si>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</si>
  <si>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</si>
  <si>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</si>
  <si>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</si>
  <si>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</si>
  <si>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</si>
  <si>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</si>
  <si>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</si>
  <si>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</si>
  <si>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</si>
  <si>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</si>
  <si>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</si>
  <si>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</si>
  <si>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</si>
  <si>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</si>
  <si>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</si>
  <si>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</si>
  <si>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</si>
  <si>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</si>
  <si>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</si>
  <si>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</si>
  <si>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</si>
  <si>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</si>
  <si>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</si>
  <si>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</si>
  <si>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</si>
  <si>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</si>
  <si>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</si>
  <si>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</si>
  <si>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</si>
  <si>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</si>
  <si>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</si>
  <si>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</si>
  <si>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</si>
  <si>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</si>
  <si>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</si>
  <si>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</si>
  <si>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</si>
  <si>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</si>
  <si>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</si>
  <si>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</si>
  <si>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</si>
  <si>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</si>
  <si>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</si>
  <si>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</si>
  <si>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</si>
  <si>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</si>
  <si>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</si>
  <si>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</si>
  <si>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</si>
  <si>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</si>
  <si>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</si>
  <si>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</si>
  <si>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</si>
  <si>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</si>
  <si>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</si>
  <si>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</si>
  <si>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</si>
  <si>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</si>
  <si>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</si>
  <si>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</si>
  <si>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</si>
  <si>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</si>
  <si>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</si>
  <si>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</si>
  <si>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</si>
  <si>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</si>
  <si>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</si>
  <si>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</si>
  <si>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</si>
  <si>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</si>
  <si>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</si>
  <si>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</si>
  <si>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</si>
  <si>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</si>
  <si>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</si>
  <si>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</si>
  <si>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</si>
  <si>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</si>
  <si>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</si>
  <si>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</si>
  <si>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</si>
  <si>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</si>
  <si>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</si>
  <si>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</si>
  <si>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</si>
  <si>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</si>
  <si>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</si>
  <si>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</si>
  <si>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</si>
  <si>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</si>
  <si>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</si>
  <si>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</si>
  <si>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</si>
  <si>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</si>
  <si>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</si>
  <si>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</si>
  <si>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</si>
  <si>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</si>
  <si>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</si>
  <si>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</si>
  <si>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</si>
  <si>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</si>
  <si>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</si>
  <si>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</si>
  <si>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</si>
  <si>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</si>
  <si>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</si>
  <si>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</si>
  <si>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</si>
  <si>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</si>
  <si>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</si>
  <si>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</si>
  <si>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</si>
  <si>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</si>
  <si>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</si>
  <si>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</si>
  <si>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</si>
  <si>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</si>
  <si>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</si>
  <si>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</si>
  <si>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</si>
  <si>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</si>
  <si>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</si>
  <si>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</si>
  <si>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</si>
  <si>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</si>
  <si>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</si>
  <si>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</si>
  <si>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</si>
  <si>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</si>
  <si>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</si>
  <si>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</si>
  <si>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</si>
  <si>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</si>
  <si>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</si>
  <si>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</si>
  <si>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</si>
  <si>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</si>
  <si>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</si>
  <si>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</si>
  <si>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</si>
  <si>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</si>
  <si>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</si>
  <si>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</si>
  <si>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</si>
  <si>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</si>
  <si>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</si>
  <si>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</si>
  <si>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</si>
  <si>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</si>
  <si>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</si>
  <si>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</si>
  <si>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</si>
  <si>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</si>
  <si>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</si>
  <si>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</si>
  <si>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</si>
  <si>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</si>
  <si>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</si>
  <si>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</si>
  <si>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</si>
  <si>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</si>
  <si>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</si>
  <si>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</si>
  <si>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</si>
  <si>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</si>
  <si>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</si>
  <si>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</si>
  <si>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</si>
  <si>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</si>
  <si>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</si>
  <si>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</si>
  <si>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</si>
  <si>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</si>
  <si>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</si>
  <si>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</si>
  <si>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</si>
  <si>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</si>
  <si>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</si>
  <si>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</si>
  <si>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</si>
  <si>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</si>
  <si>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</si>
  <si>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</si>
  <si>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</si>
  <si>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</si>
  <si>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</si>
  <si>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</si>
  <si>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</si>
  <si>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</si>
  <si>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</si>
  <si>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</si>
  <si>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</si>
  <si>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</si>
  <si>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</si>
  <si>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</si>
  <si>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</si>
  <si>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</si>
  <si>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</si>
  <si>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</si>
  <si>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</si>
  <si>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</si>
  <si>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</si>
  <si>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</si>
  <si>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</si>
  <si>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</si>
  <si>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</si>
  <si>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</si>
  <si>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</si>
  <si>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</si>
  <si>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</si>
  <si>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</si>
  <si>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</si>
  <si>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</si>
  <si>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</si>
  <si>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</si>
  <si>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</si>
  <si>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</si>
  <si>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</si>
  <si>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</si>
  <si>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</si>
  <si>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</si>
  <si>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</si>
  <si>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</si>
  <si>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</si>
  <si>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</si>
  <si>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</si>
  <si>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</si>
  <si>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</si>
  <si>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</si>
  <si>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</si>
  <si>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</si>
  <si>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</si>
  <si>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</si>
  <si>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</si>
  <si>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</si>
  <si>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</si>
  <si>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</si>
  <si>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</si>
  <si>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</si>
  <si>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</si>
  <si>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</si>
  <si>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</si>
  <si>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</si>
  <si>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</si>
  <si>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</si>
  <si>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</si>
  <si>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</si>
  <si>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</si>
  <si>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</si>
  <si>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</si>
  <si>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</si>
  <si>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</si>
  <si>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</si>
  <si>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</si>
  <si>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</si>
  <si>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</si>
  <si>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</si>
  <si>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</si>
  <si>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</si>
  <si>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</si>
  <si>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</si>
  <si>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</si>
  <si>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</si>
  <si>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</si>
  <si>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</si>
  <si>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</si>
  <si>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</si>
  <si>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</si>
  <si>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</si>
  <si>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</si>
  <si>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</si>
  <si>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</si>
  <si>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</si>
  <si>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</si>
  <si>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</si>
  <si>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</si>
  <si>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</si>
  <si>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</si>
  <si>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</si>
  <si>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</si>
  <si>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</si>
  <si>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</si>
  <si>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</si>
  <si>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</si>
  <si>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</si>
  <si>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</si>
  <si>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</si>
  <si>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</si>
  <si>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</si>
  <si>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</si>
  <si>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</si>
  <si>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</si>
  <si>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</si>
  <si>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</si>
  <si>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</si>
  <si>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</si>
  <si>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</si>
  <si>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</si>
  <si>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</si>
  <si>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</si>
  <si>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</si>
  <si>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</si>
  <si>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</si>
  <si>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</si>
  <si>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</si>
  <si>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</si>
  <si>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</si>
  <si>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</si>
  <si>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</si>
  <si>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</si>
  <si>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</si>
  <si>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</si>
  <si>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</si>
  <si>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</si>
  <si>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</si>
  <si>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</si>
  <si>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</si>
  <si>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</si>
  <si>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</si>
  <si>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</si>
  <si>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</si>
  <si>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</si>
  <si>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</si>
  <si>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</si>
  <si>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</si>
  <si>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</si>
  <si>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</si>
  <si>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</si>
  <si>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</si>
  <si>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</si>
  <si>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</si>
  <si>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</si>
  <si>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</si>
  <si>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</si>
  <si>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</si>
  <si>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</si>
  <si>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</si>
  <si>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</si>
  <si>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</si>
  <si>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</si>
  <si>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</si>
  <si>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</si>
  <si>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</si>
  <si>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</si>
  <si>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</si>
  <si>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</si>
  <si>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</si>
  <si>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</si>
  <si>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</si>
  <si>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</si>
  <si>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</si>
  <si>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</si>
  <si>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</si>
  <si>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</si>
  <si>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</si>
  <si>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</si>
  <si>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</si>
  <si>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</si>
  <si>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</si>
  <si>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</si>
  <si>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</si>
  <si>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</si>
  <si>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</si>
  <si>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</si>
  <si>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</si>
  <si>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</si>
  <si>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</si>
  <si>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</si>
  <si>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</si>
  <si>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</si>
  <si>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</si>
  <si>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</si>
  <si>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</si>
  <si>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</si>
  <si>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</si>
  <si>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</si>
  <si>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</si>
  <si>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</si>
  <si>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</si>
  <si>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</si>
  <si>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</si>
  <si>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</si>
  <si>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</si>
  <si>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</si>
  <si>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</si>
  <si>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</si>
  <si>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</si>
  <si>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</si>
  <si>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</si>
  <si>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</si>
  <si>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</si>
  <si>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</si>
  <si>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</si>
  <si>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</si>
  <si>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</si>
  <si>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</si>
  <si>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</si>
  <si>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</si>
  <si>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</si>
  <si>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</si>
  <si>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</si>
  <si>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</si>
  <si>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</si>
  <si>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</si>
  <si>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</si>
  <si>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</si>
  <si>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</si>
  <si>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</si>
  <si>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</si>
  <si>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</si>
  <si>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</si>
  <si>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</si>
  <si>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</si>
  <si>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</si>
  <si>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</si>
  <si>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</si>
  <si>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</si>
  <si>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</si>
  <si>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</si>
  <si>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</si>
  <si>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</si>
  <si>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</si>
  <si>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</si>
  <si>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</si>
  <si>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</si>
  <si>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</si>
  <si>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</si>
  <si>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</si>
  <si>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</si>
  <si>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</si>
  <si>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</si>
  <si>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</si>
  <si>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</si>
  <si>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</si>
  <si>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</si>
  <si>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</si>
  <si>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</si>
  <si>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</si>
  <si>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</si>
  <si>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</si>
  <si>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</si>
  <si>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</si>
  <si>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</si>
  <si>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</si>
  <si>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</si>
  <si>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</si>
  <si>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</si>
  <si>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</si>
  <si>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</si>
  <si>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</si>
  <si>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</si>
  <si>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</si>
  <si>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</si>
  <si>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</si>
  <si>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</si>
  <si>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</si>
  <si>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</si>
  <si>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</si>
  <si>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</si>
  <si>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</si>
  <si>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</si>
  <si>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</si>
  <si>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</si>
  <si>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</si>
  <si>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</si>
  <si>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</si>
  <si>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</si>
  <si>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</si>
  <si>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</si>
  <si>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</si>
  <si>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</si>
  <si>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</si>
  <si>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</si>
  <si>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</si>
  <si>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</si>
  <si>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</si>
  <si>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</si>
  <si>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</si>
  <si>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</si>
  <si>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</si>
  <si>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</si>
  <si>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</si>
  <si>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</si>
  <si>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</si>
  <si>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</si>
  <si>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</si>
  <si>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</si>
  <si>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</si>
  <si>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</si>
  <si>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</si>
  <si>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</si>
  <si>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</si>
  <si>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</si>
  <si>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</si>
  <si>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</si>
  <si>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</si>
  <si>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</si>
  <si>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</si>
  <si>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</si>
  <si>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</si>
  <si>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</si>
  <si>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</si>
  <si>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</si>
  <si>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</si>
  <si>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</si>
  <si>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</si>
  <si>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</si>
  <si>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</si>
  <si>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</si>
  <si>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</si>
  <si>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</si>
  <si>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</si>
  <si>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</si>
  <si>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</si>
  <si>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</si>
  <si>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</si>
  <si>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</si>
  <si>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</si>
  <si>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</si>
  <si>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</si>
  <si>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</si>
  <si>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</si>
  <si>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</si>
  <si>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</si>
  <si>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</si>
  <si>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</si>
  <si>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</si>
  <si>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</si>
  <si>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</si>
  <si>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</si>
  <si>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</si>
  <si>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</si>
  <si>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</si>
  <si>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</si>
  <si>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</si>
  <si>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</si>
  <si>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</si>
  <si>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</si>
  <si>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</si>
  <si>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</si>
  <si>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</si>
  <si>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</si>
  <si>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</si>
  <si>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</si>
  <si>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</si>
  <si>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</si>
  <si>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</si>
  <si>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</si>
  <si>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</si>
  <si>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</si>
  <si>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</si>
  <si>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</si>
  <si>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</si>
  <si>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</si>
  <si>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</si>
  <si>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</si>
  <si>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</si>
  <si>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</si>
  <si>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</si>
  <si>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</si>
  <si>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</si>
  <si>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</si>
  <si>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</si>
  <si>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</si>
  <si>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</si>
  <si>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</si>
  <si>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</si>
  <si>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</si>
  <si>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</si>
  <si>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</si>
  <si>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</si>
  <si>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</si>
  <si>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</si>
  <si>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</si>
  <si>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</si>
  <si>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</si>
  <si>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</si>
  <si>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</si>
  <si>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</si>
  <si>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</si>
  <si>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</si>
  <si>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</si>
  <si>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</si>
  <si>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</si>
  <si>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</si>
  <si>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</si>
  <si>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</si>
  <si>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</si>
  <si>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</si>
  <si>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</si>
  <si>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</si>
  <si>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</si>
  <si>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</si>
  <si>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</si>
  <si>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</si>
  <si>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</si>
  <si>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</si>
  <si>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</si>
  <si>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</si>
  <si>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</si>
  <si>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</si>
  <si>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</si>
  <si>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</si>
  <si>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</si>
  <si>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</si>
  <si>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</si>
  <si>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</si>
  <si>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</si>
  <si>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</si>
  <si>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</si>
  <si>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</si>
  <si>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</si>
  <si>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</si>
  <si>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</si>
  <si>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</si>
  <si>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</si>
  <si>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</si>
  <si>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</si>
  <si>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</si>
  <si>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</si>
  <si>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</si>
  <si>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</si>
  <si>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</si>
  <si>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</si>
  <si>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</si>
  <si>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</si>
  <si>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</si>
  <si>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</si>
  <si>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</si>
  <si>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</si>
  <si>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</si>
  <si>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</si>
  <si>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</si>
  <si>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</si>
  <si>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</si>
  <si>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</si>
  <si>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</si>
  <si>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</si>
  <si>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</si>
  <si>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</si>
  <si>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</si>
  <si>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</si>
  <si>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</si>
  <si>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</si>
  <si>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</si>
  <si>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</si>
  <si>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</si>
  <si>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</si>
  <si>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</si>
  <si>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</si>
  <si>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</si>
  <si>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</si>
  <si>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</si>
  <si>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</si>
  <si>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</si>
  <si>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</si>
  <si>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</si>
  <si>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</si>
  <si>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</si>
  <si>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</si>
  <si>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</si>
  <si>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</si>
  <si>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</si>
  <si>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</si>
  <si>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</si>
  <si>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</si>
  <si>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</si>
  <si>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</si>
  <si>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</si>
  <si>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</si>
  <si>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</si>
  <si>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</si>
  <si>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</si>
  <si>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</si>
  <si>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</si>
  <si>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</si>
  <si>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</si>
  <si>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</si>
  <si>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</si>
  <si>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</si>
  <si>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</si>
  <si>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</si>
  <si>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</si>
  <si>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</si>
  <si>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</si>
  <si>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</si>
  <si>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</si>
  <si>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</si>
  <si>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</si>
  <si>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</si>
  <si>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</si>
  <si>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</si>
  <si>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</si>
  <si>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</si>
  <si>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</si>
  <si>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</si>
  <si>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</si>
  <si>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</si>
  <si>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</si>
  <si>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</si>
  <si>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</si>
  <si>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</si>
  <si>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</si>
  <si>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</si>
  <si>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</si>
  <si>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</si>
  <si>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</si>
  <si>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</si>
  <si>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</si>
  <si>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</si>
  <si>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</si>
  <si>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</si>
  <si>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</si>
  <si>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</si>
  <si>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</si>
  <si>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</si>
  <si>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</si>
  <si>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</si>
  <si>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</si>
  <si>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</si>
  <si>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</si>
  <si>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</si>
  <si>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</si>
  <si>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</si>
  <si>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</si>
  <si>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</si>
  <si>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</si>
  <si>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</si>
  <si>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</si>
  <si>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</si>
  <si>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</si>
  <si>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</si>
  <si>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</si>
  <si>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</si>
  <si>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</si>
  <si>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</si>
  <si>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</si>
  <si>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</si>
  <si>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</si>
  <si>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</si>
  <si>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</si>
  <si>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</si>
  <si>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</si>
  <si>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</si>
  <si>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</si>
  <si>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</si>
  <si>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</si>
  <si>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</si>
  <si>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</si>
  <si>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</si>
  <si>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</si>
  <si>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</si>
  <si>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</si>
  <si>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</si>
  <si>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</si>
  <si>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</si>
  <si>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</si>
  <si>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</si>
  <si>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</si>
  <si>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</si>
  <si>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</si>
  <si>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</si>
  <si>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</si>
  <si>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</si>
  <si>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</si>
  <si>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</si>
  <si>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</si>
  <si>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</si>
  <si>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</si>
  <si>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</si>
  <si>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</si>
  <si>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</si>
  <si>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</si>
  <si>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</si>
  <si>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</si>
  <si>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</si>
  <si>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</si>
  <si>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</si>
  <si>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</si>
  <si>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</si>
  <si>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</si>
  <si>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</si>
  <si>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</si>
  <si>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</si>
  <si>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</si>
  <si>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</si>
  <si>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</si>
  <si>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</si>
  <si>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</si>
  <si>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</si>
  <si>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</si>
  <si>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</si>
  <si>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</si>
  <si>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</si>
  <si>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</si>
  <si>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</si>
  <si>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</si>
  <si>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</si>
  <si>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</si>
  <si>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</si>
  <si>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</si>
  <si>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</si>
  <si>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</si>
  <si>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</si>
  <si>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</si>
  <si>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</si>
  <si>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</si>
  <si>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</si>
  <si>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</si>
  <si>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</si>
  <si>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</si>
  <si>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</si>
  <si>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</si>
  <si>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</si>
  <si>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</si>
  <si>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</si>
  <si>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</si>
  <si>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</si>
  <si>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</si>
  <si>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</si>
  <si>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</si>
  <si>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</si>
  <si>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</si>
  <si>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</si>
  <si>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</si>
  <si>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</si>
  <si>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</si>
  <si>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</si>
  <si>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</si>
  <si>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</si>
  <si>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</si>
  <si>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</si>
  <si>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</si>
  <si>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</si>
  <si>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</si>
  <si>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</si>
  <si>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</si>
  <si>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</si>
  <si>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</si>
  <si>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</si>
  <si>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</si>
  <si>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</si>
  <si>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</si>
  <si>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</si>
  <si>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</si>
  <si>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</si>
  <si>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</si>
  <si>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</si>
  <si>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</si>
  <si>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</si>
  <si>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</si>
  <si>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</si>
  <si>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</si>
  <si>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</si>
  <si>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</si>
  <si>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</si>
  <si>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</si>
  <si>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</si>
  <si>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</si>
  <si>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</si>
  <si>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</si>
  <si>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</si>
  <si>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</si>
  <si>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</si>
  <si>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</si>
  <si>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</si>
  <si>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</si>
  <si>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</si>
  <si>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</si>
  <si>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</si>
  <si>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</si>
  <si>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</si>
  <si>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</si>
  <si>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</si>
  <si>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</si>
  <si>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</si>
  <si>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</si>
  <si>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</si>
  <si>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</si>
  <si>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</si>
  <si>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</si>
  <si>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</si>
  <si>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</si>
  <si>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</si>
  <si>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</si>
  <si>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</si>
  <si>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</si>
  <si>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</si>
  <si>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</si>
  <si>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</si>
  <si>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</si>
  <si>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</si>
  <si>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</si>
  <si>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</si>
  <si>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</si>
  <si>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</si>
  <si>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</si>
  <si>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</si>
  <si>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</si>
  <si>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</si>
  <si>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</si>
  <si>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</si>
  <si>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</si>
  <si>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</si>
  <si>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</si>
  <si>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</si>
  <si>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</si>
  <si>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</si>
  <si>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</si>
  <si>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</si>
  <si>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</si>
  <si>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</si>
  <si>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</si>
  <si>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</si>
  <si>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</si>
  <si>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</si>
  <si>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</si>
  <si>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</si>
  <si>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</si>
  <si>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</si>
  <si>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</si>
  <si>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</si>
  <si>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</si>
  <si>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</si>
  <si>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</si>
  <si>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</si>
  <si>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</si>
  <si>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</si>
  <si>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</si>
  <si>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</si>
  <si>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</si>
  <si>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</si>
  <si>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</si>
  <si>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</si>
  <si>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</si>
  <si>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</si>
  <si>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</si>
  <si>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</si>
  <si>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</si>
  <si>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</si>
  <si>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</si>
  <si>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</si>
  <si>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</si>
  <si>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</si>
  <si>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</si>
  <si>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</si>
  <si>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</si>
  <si>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</si>
  <si>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</si>
  <si>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</si>
  <si>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</si>
  <si>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</si>
  <si>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</si>
  <si>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</si>
  <si>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</si>
  <si>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</si>
  <si>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</si>
  <si>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</si>
  <si>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</si>
  <si>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</si>
  <si>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</si>
  <si>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</si>
  <si>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</si>
  <si>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</si>
  <si>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</si>
  <si>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</si>
  <si>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</si>
  <si>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</si>
  <si>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</si>
  <si>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</si>
  <si>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</si>
  <si>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</si>
  <si>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</si>
  <si>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</si>
  <si>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</si>
  <si>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</si>
  <si>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</si>
  <si>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</si>
  <si>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</si>
  <si>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</si>
  <si>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</si>
  <si>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</si>
  <si>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</si>
  <si>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</si>
  <si>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</si>
  <si>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</si>
  <si>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</si>
  <si>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</si>
  <si>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</si>
  <si>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</si>
  <si>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</si>
  <si>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</si>
  <si>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</si>
  <si>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</si>
  <si>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</si>
  <si>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</si>
  <si>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</si>
  <si>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</si>
  <si>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</si>
  <si>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</si>
  <si>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</si>
  <si>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</si>
  <si>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</si>
  <si>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</si>
  <si>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</si>
  <si>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</si>
  <si>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</si>
  <si>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</si>
  <si>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</si>
  <si>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</si>
  <si>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</si>
  <si>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</si>
  <si>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</si>
  <si>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</si>
  <si>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</si>
  <si>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</si>
  <si>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</si>
  <si>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</si>
  <si>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</si>
  <si>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</si>
  <si>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</si>
  <si>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</si>
  <si>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</si>
  <si>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</si>
  <si>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</si>
  <si>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</si>
  <si>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</si>
  <si>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</si>
  <si>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</si>
  <si>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</si>
  <si>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</si>
  <si>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</si>
  <si>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</si>
  <si>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</si>
  <si>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</si>
  <si>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</si>
  <si>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</si>
  <si>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</si>
  <si>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</si>
  <si>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</si>
  <si>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</si>
  <si>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</si>
  <si>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</si>
  <si>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</si>
  <si>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</si>
  <si>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</si>
  <si>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</si>
  <si>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</si>
  <si>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</si>
  <si>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</si>
  <si>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</si>
  <si>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</si>
  <si>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</si>
  <si>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</si>
  <si>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</si>
  <si>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</si>
  <si>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</si>
  <si>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</si>
  <si>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</si>
  <si>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</si>
  <si>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</si>
  <si>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</si>
  <si>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</si>
  <si>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</si>
  <si>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</si>
  <si>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</si>
  <si>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</si>
  <si>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</si>
  <si>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</si>
  <si>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</si>
  <si>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</si>
  <si>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</si>
  <si>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</si>
  <si>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</si>
  <si>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</si>
  <si>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</si>
  <si>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</si>
  <si>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</si>
  <si>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</si>
  <si>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</si>
  <si>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</si>
  <si>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</si>
  <si>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</si>
  <si>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</si>
  <si>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</si>
  <si>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</si>
  <si>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</si>
  <si>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</si>
  <si>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</si>
  <si>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</si>
  <si>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</si>
  <si>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</si>
  <si>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</si>
  <si>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</si>
  <si>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</si>
  <si>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</si>
  <si>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</si>
  <si>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</si>
  <si>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</si>
  <si>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</si>
  <si>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</si>
  <si>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</si>
  <si>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</si>
  <si>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</si>
  <si>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</si>
  <si>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</si>
  <si>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</si>
  <si>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</si>
  <si>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</si>
  <si>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</si>
  <si>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</si>
  <si>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</si>
  <si>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</si>
  <si>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</si>
  <si>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</si>
  <si>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</si>
  <si>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</si>
  <si>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</si>
  <si>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</si>
  <si>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</si>
  <si>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</si>
  <si>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</si>
  <si>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</si>
  <si>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</si>
  <si>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</si>
  <si>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</si>
  <si>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</si>
  <si>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</si>
  <si>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</si>
  <si>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</si>
  <si>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</si>
  <si>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</si>
  <si>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</si>
  <si>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</si>
  <si>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</si>
  <si>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</si>
  <si>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</si>
  <si>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</si>
  <si>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</si>
  <si>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</si>
  <si>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</si>
  <si>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</si>
  <si>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</si>
  <si>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</si>
  <si>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</si>
  <si>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</si>
  <si>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</si>
  <si>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</si>
  <si>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</si>
  <si>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</si>
  <si>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</si>
  <si>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</si>
  <si>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</si>
  <si>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</si>
  <si>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</si>
  <si>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</si>
  <si>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</si>
  <si>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</si>
  <si>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</si>
  <si>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</si>
  <si>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</si>
  <si>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</si>
  <si>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</si>
  <si>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</si>
  <si>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</si>
  <si>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</si>
  <si>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</si>
  <si>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</si>
  <si>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</si>
  <si>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</si>
  <si>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</si>
  <si>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</si>
  <si>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</si>
  <si>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</si>
  <si>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</si>
  <si>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</si>
  <si>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</si>
  <si>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</si>
  <si>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</si>
  <si>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</si>
  <si>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</si>
  <si>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</si>
  <si>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</si>
  <si>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</si>
  <si>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</si>
  <si>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</si>
  <si>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</si>
  <si>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</si>
  <si>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</si>
  <si>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</si>
  <si>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</si>
  <si>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</si>
  <si>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</si>
  <si>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</si>
  <si>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</si>
  <si>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</si>
  <si>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</si>
  <si>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</si>
  <si>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</si>
  <si>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</si>
  <si>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</si>
  <si>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</si>
  <si>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</si>
  <si>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</si>
  <si>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</si>
  <si>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</si>
  <si>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</si>
  <si>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</si>
  <si>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</si>
  <si>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</si>
  <si>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</si>
  <si>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</si>
  <si>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</si>
  <si>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</si>
  <si>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</si>
  <si>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</si>
  <si>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</si>
  <si>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</si>
  <si>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</si>
  <si>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</si>
  <si>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</si>
  <si>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</si>
  <si>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</si>
  <si>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</si>
  <si>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</si>
  <si>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</si>
  <si>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</si>
  <si>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</si>
  <si>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</si>
  <si>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</si>
  <si>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</si>
  <si>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</si>
  <si>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</si>
  <si>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</si>
  <si>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</si>
  <si>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</si>
  <si>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</si>
  <si>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</si>
  <si>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</si>
  <si>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</si>
  <si>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</si>
  <si>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</si>
  <si>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</si>
  <si>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</si>
  <si>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</si>
  <si>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</si>
  <si>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</si>
  <si>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</si>
  <si>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</si>
  <si>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</si>
  <si>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</si>
  <si>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</si>
  <si>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</si>
  <si>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</si>
  <si>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</si>
  <si>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</si>
  <si>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</si>
  <si>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</si>
  <si>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</si>
  <si>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</si>
  <si>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</si>
  <si>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</si>
  <si>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</si>
  <si>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</si>
  <si>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</si>
  <si>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</si>
  <si>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</si>
  <si>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</si>
  <si>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</si>
  <si>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</si>
  <si>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</si>
  <si>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</si>
  <si>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</si>
  <si>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</si>
  <si>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</si>
  <si>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</si>
  <si>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</si>
  <si>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</si>
  <si>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</si>
  <si>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</si>
  <si>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</si>
  <si>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</si>
  <si>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</si>
  <si>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</si>
  <si>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</si>
  <si>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</si>
  <si>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</si>
  <si>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</si>
  <si>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</si>
  <si>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</si>
  <si>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</si>
  <si>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</si>
  <si>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</si>
  <si>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</si>
  <si>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</si>
  <si>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</si>
  <si>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</si>
  <si>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</si>
  <si>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</si>
  <si>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</si>
  <si>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</si>
  <si>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</si>
  <si>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</si>
  <si>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</si>
  <si>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</si>
  <si>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</si>
  <si>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</si>
  <si>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</si>
  <si>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</si>
  <si>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</si>
  <si>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</si>
  <si>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</si>
  <si>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</si>
  <si>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</si>
  <si>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</si>
  <si>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</si>
  <si>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</si>
  <si>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</si>
  <si>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</si>
  <si>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</si>
  <si>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</si>
  <si>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</si>
  <si>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</si>
  <si>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</si>
  <si>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</si>
  <si>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</si>
  <si>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</si>
  <si>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</si>
  <si>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</si>
  <si>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</si>
  <si>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</si>
  <si>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</si>
  <si>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</si>
  <si>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</si>
  <si>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</si>
  <si>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</si>
  <si>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</si>
  <si>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</si>
  <si>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</si>
  <si>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</si>
  <si>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</si>
  <si>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</si>
  <si>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</si>
  <si>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</si>
  <si>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</si>
  <si>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</si>
  <si>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</si>
  <si>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</si>
  <si>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</si>
  <si>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</si>
  <si>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</si>
  <si>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</si>
  <si>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</si>
  <si>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</si>
  <si>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</si>
  <si>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</si>
  <si>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</si>
  <si>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</si>
  <si>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</si>
  <si>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</si>
  <si>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</si>
  <si>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</si>
  <si>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</si>
  <si>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</si>
  <si>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</si>
  <si>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</si>
  <si>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</si>
  <si>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</si>
  <si>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</si>
  <si>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</si>
  <si>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</si>
  <si>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</si>
  <si>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</si>
  <si>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</si>
  <si>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</si>
  <si>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</si>
  <si>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</si>
  <si>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</si>
  <si>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</si>
  <si>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</si>
  <si>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</si>
  <si>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</si>
  <si>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</si>
  <si>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</si>
  <si>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</si>
  <si>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</si>
  <si>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</si>
  <si>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</si>
  <si>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</si>
  <si>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</si>
  <si>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</si>
  <si>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</si>
  <si>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</si>
  <si>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</si>
  <si>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</si>
  <si>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</si>
  <si>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</si>
  <si>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</si>
  <si>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</si>
  <si>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</si>
  <si>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</si>
  <si>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</si>
  <si>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</si>
  <si>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</si>
  <si>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</si>
  <si>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</si>
  <si>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</si>
  <si>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</si>
  <si>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</si>
  <si>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</si>
  <si>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</si>
  <si>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</si>
  <si>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</si>
  <si>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</si>
  <si>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</si>
  <si>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</si>
  <si>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</si>
  <si>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</si>
  <si>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</si>
  <si>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</si>
  <si>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</si>
  <si>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</si>
  <si>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</si>
  <si>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</si>
  <si>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</si>
  <si>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</si>
  <si>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</si>
  <si>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</si>
  <si>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</si>
  <si>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</si>
  <si>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</si>
  <si>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</si>
  <si>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</si>
  <si>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</si>
  <si>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</si>
  <si>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</si>
  <si>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</si>
  <si>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</si>
  <si>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</si>
  <si>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</si>
  <si>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</si>
  <si>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</si>
  <si>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</si>
  <si>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</si>
  <si>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</si>
  <si>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</si>
  <si>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</si>
  <si>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</si>
  <si>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</si>
  <si>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</si>
  <si>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</si>
  <si>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</si>
  <si>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</si>
  <si>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</si>
  <si>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</si>
  <si>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</si>
  <si>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</si>
  <si>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</si>
  <si>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</si>
  <si>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</si>
  <si>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</si>
  <si>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</si>
  <si>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</si>
  <si>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</si>
  <si>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</si>
  <si>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</si>
  <si>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</si>
  <si>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</si>
  <si>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</si>
  <si>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</si>
  <si>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</si>
  <si>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</si>
  <si>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</si>
  <si>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</si>
  <si>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</si>
  <si>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</si>
  <si>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</si>
  <si>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</si>
  <si>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</si>
  <si>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</si>
  <si>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</si>
  <si>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</si>
  <si>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</si>
  <si>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</si>
  <si>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</si>
  <si>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</si>
  <si>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</si>
  <si>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</si>
  <si>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</si>
  <si>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</si>
  <si>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</si>
  <si>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</si>
  <si>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</si>
  <si>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</si>
  <si>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</si>
  <si>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</si>
  <si>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</si>
  <si>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</si>
  <si>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</si>
  <si>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</si>
  <si>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</si>
  <si>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</si>
  <si>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</si>
  <si>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</si>
  <si>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</si>
  <si>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</si>
  <si>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</si>
  <si>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</si>
  <si>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</si>
  <si>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</si>
  <si>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</si>
  <si>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</si>
  <si>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</si>
  <si>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</si>
  <si>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</si>
  <si>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</si>
  <si>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</si>
  <si>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</si>
  <si>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</si>
  <si>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</si>
  <si>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</si>
  <si>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</si>
  <si>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</si>
  <si>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</si>
  <si>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</si>
  <si>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</si>
  <si>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</si>
  <si>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</si>
  <si>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</si>
  <si>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</si>
  <si>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</si>
  <si>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</si>
  <si>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</si>
  <si>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</si>
  <si>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</si>
  <si>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</si>
  <si>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</si>
  <si>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</si>
  <si>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</si>
  <si>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</si>
  <si>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</si>
  <si>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</si>
  <si>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</si>
  <si>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</si>
  <si>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</si>
  <si>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</si>
  <si>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</si>
  <si>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</si>
  <si>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</si>
  <si>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</si>
  <si>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</si>
  <si>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</si>
  <si>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</si>
  <si>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</si>
  <si>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</si>
  <si>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</si>
  <si>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</si>
  <si>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</si>
  <si>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</si>
  <si>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</si>
  <si>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</si>
  <si>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</si>
  <si>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</si>
  <si>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</si>
  <si>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</si>
  <si>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</si>
  <si>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</si>
  <si>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</si>
  <si>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</si>
  <si>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</si>
  <si>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</si>
  <si>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</si>
  <si>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</si>
  <si>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</si>
  <si>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</si>
  <si>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</si>
  <si>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</si>
  <si>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</si>
  <si>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</si>
  <si>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</si>
  <si>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</si>
  <si>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</si>
  <si>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</si>
  <si>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</si>
  <si>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</si>
  <si>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</si>
  <si>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</si>
  <si>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</si>
  <si>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</si>
  <si>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</si>
  <si>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</si>
  <si>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</si>
  <si>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</si>
  <si>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</si>
  <si>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</si>
  <si>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</si>
  <si>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</si>
  <si>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</si>
  <si>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</si>
  <si>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</si>
  <si>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</si>
  <si>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</si>
  <si>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</si>
  <si>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</si>
  <si>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</si>
  <si>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</si>
  <si>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</si>
  <si>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</si>
  <si>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</si>
  <si>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</si>
  <si>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</si>
  <si>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</si>
  <si>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</si>
  <si>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</si>
  <si>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</si>
  <si>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</si>
  <si>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</si>
  <si>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</si>
  <si>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</si>
  <si>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</si>
  <si>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</si>
  <si>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</si>
  <si>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</si>
  <si>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</si>
  <si>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</si>
  <si>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</si>
  <si>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</si>
  <si>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</si>
  <si>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</si>
  <si>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</si>
  <si>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</si>
  <si>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</si>
  <si>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</si>
  <si>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</si>
  <si>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</si>
  <si>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</si>
  <si>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</si>
  <si>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</si>
  <si>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</si>
  <si>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</si>
  <si>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</si>
  <si>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</si>
  <si>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</si>
  <si>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</si>
  <si>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</si>
  <si>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</si>
  <si>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</si>
  <si>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</si>
  <si>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</si>
  <si>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</si>
  <si>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</si>
  <si>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</si>
  <si>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</si>
  <si>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</si>
  <si>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</si>
  <si>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</si>
  <si>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</si>
  <si>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</si>
  <si>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</si>
  <si>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</si>
  <si>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</si>
  <si>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</si>
  <si>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</si>
  <si>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</si>
  <si>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</si>
  <si>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</si>
  <si>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</si>
  <si>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</si>
  <si>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</si>
  <si>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</si>
  <si>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</si>
  <si>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</si>
  <si>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</si>
  <si>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</si>
  <si>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</si>
  <si>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</si>
  <si>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</si>
  <si>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</si>
  <si>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</si>
  <si>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</si>
  <si>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</si>
  <si>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</si>
  <si>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</si>
  <si>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</si>
  <si>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</si>
  <si>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</si>
  <si>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</si>
  <si>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</si>
  <si>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</si>
  <si>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</si>
  <si>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</si>
  <si>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</si>
  <si>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</si>
  <si>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</si>
  <si>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</si>
  <si>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</si>
  <si>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</si>
  <si>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</si>
  <si>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</si>
  <si>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</si>
  <si>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</si>
  <si>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</si>
  <si>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</si>
  <si>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</si>
  <si>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</si>
  <si>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</si>
  <si>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</si>
  <si>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</si>
  <si>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</si>
  <si>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</si>
  <si>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</si>
  <si>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</si>
  <si>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</si>
  <si>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</si>
  <si>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</si>
  <si>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</si>
  <si>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</si>
  <si>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</si>
  <si>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</si>
  <si>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</si>
  <si>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</si>
  <si>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</si>
  <si>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</si>
  <si>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</si>
  <si>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</si>
  <si>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</si>
  <si>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</si>
  <si>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</si>
  <si>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</si>
  <si>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</si>
  <si>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</si>
  <si>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</si>
  <si>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</si>
  <si>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</si>
  <si>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</si>
  <si>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</si>
  <si>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</si>
  <si>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</si>
  <si>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</si>
  <si>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</si>
  <si>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</si>
  <si>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</si>
  <si>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</si>
  <si>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</si>
  <si>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</si>
  <si>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</si>
  <si>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</si>
  <si>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</si>
  <si>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</si>
  <si>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</si>
  <si>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</si>
  <si>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</si>
  <si>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</si>
  <si>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</si>
  <si>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</si>
  <si>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</si>
  <si>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</si>
  <si>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</si>
  <si>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</si>
  <si>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</si>
  <si>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</si>
  <si>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</si>
  <si>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</si>
  <si>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</si>
  <si>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</si>
  <si>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</si>
  <si>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</si>
  <si>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</si>
  <si>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</si>
  <si>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</si>
  <si>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</si>
  <si>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</si>
  <si>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</si>
  <si>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</si>
  <si>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</si>
  <si>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</si>
  <si>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</si>
  <si>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</si>
  <si>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</si>
  <si>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</si>
  <si>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</si>
  <si>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</si>
  <si>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</si>
  <si>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</si>
  <si>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</si>
  <si>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</si>
  <si>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</si>
  <si>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</si>
  <si>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</si>
  <si>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</si>
  <si>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</si>
  <si>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</si>
  <si>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</si>
  <si>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</si>
  <si>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</si>
  <si>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</si>
  <si>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</si>
  <si>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</si>
  <si>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</si>
  <si>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</si>
  <si>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</si>
  <si>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</si>
  <si>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</si>
  <si>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</si>
  <si>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</si>
  <si>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</si>
  <si>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</si>
  <si>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</si>
  <si>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</si>
  <si>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</si>
  <si>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</si>
  <si>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</si>
  <si>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</si>
  <si>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</si>
  <si>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</si>
  <si>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</si>
  <si>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</si>
  <si>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</si>
  <si>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</si>
  <si>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</si>
  <si>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</si>
  <si>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</si>
  <si>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</si>
  <si>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</si>
  <si>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</si>
  <si>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</si>
  <si>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</si>
  <si>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</si>
  <si>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</si>
  <si>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</si>
  <si>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</si>
  <si>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</si>
  <si>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</si>
  <si>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</si>
  <si>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</si>
  <si>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</si>
  <si>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</si>
  <si>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</si>
  <si>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</si>
  <si>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</si>
  <si>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</si>
  <si>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</si>
  <si>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</si>
  <si>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</si>
  <si>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</si>
  <si>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</si>
  <si>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</si>
  <si>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</si>
  <si>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</si>
  <si>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</si>
  <si>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</si>
  <si>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</si>
  <si>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</si>
  <si>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</si>
  <si>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</si>
  <si>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</si>
  <si>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</si>
  <si>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</si>
  <si>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</si>
  <si>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</si>
  <si>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</si>
  <si>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</si>
  <si>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</si>
  <si>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</si>
  <si>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</si>
  <si>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</si>
  <si>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</si>
  <si>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</si>
  <si>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</si>
  <si>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</si>
  <si>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</si>
  <si>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</si>
  <si>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</si>
  <si>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</si>
  <si>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</si>
  <si>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</si>
  <si>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</si>
  <si>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</si>
  <si>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</si>
  <si>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</si>
  <si>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</si>
  <si>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</si>
  <si>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</si>
  <si>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</si>
  <si>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</si>
  <si>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</si>
  <si>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</si>
  <si>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</si>
  <si>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</si>
  <si>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</si>
  <si>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</si>
  <si>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</si>
  <si>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</si>
  <si>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</si>
  <si>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</si>
  <si>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</si>
  <si>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</si>
  <si>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</si>
  <si>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</si>
  <si>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</si>
  <si>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</si>
  <si>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</si>
  <si>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</si>
  <si>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</si>
  <si>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</si>
  <si>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</si>
  <si>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</si>
  <si>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</si>
  <si>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</si>
  <si>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</si>
  <si>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</si>
  <si>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</si>
  <si>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</si>
  <si>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</si>
  <si>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</si>
  <si>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</si>
  <si>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</si>
  <si>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</si>
  <si>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</si>
  <si>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</si>
  <si>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</si>
  <si>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</si>
  <si>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</si>
  <si>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</si>
  <si>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</si>
  <si>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</si>
  <si>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</si>
  <si>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</si>
  <si>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</si>
  <si>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</si>
  <si>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</si>
  <si>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</si>
  <si>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</si>
  <si>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</si>
  <si>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</si>
  <si>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</si>
  <si>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</si>
  <si>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</si>
  <si>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</si>
  <si>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</si>
  <si>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</si>
  <si>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</si>
  <si>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</si>
  <si>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</si>
  <si>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</si>
  <si>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</si>
  <si>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</si>
  <si>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</si>
  <si>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</si>
  <si>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</si>
  <si>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</si>
  <si>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</si>
  <si>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</si>
  <si>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</si>
  <si>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</si>
  <si>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</si>
  <si>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</si>
  <si>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</si>
  <si>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</si>
  <si>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</si>
  <si>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</si>
  <si>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</si>
  <si>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</si>
  <si>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</si>
  <si>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</si>
  <si>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</si>
  <si>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</si>
  <si>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</si>
  <si>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</si>
  <si>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</si>
  <si>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</si>
  <si>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</si>
  <si>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</si>
  <si>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</si>
  <si>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</si>
  <si>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</si>
  <si>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</si>
  <si>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</si>
  <si>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</si>
  <si>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</si>
  <si>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</si>
  <si>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</si>
  <si>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</si>
  <si>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</si>
  <si>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</si>
  <si>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</si>
  <si>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</si>
  <si>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</si>
  <si>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</si>
  <si>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</si>
  <si>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</si>
  <si>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</si>
  <si>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</si>
  <si>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</si>
  <si>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</si>
  <si>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</si>
  <si>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</si>
  <si>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</si>
  <si>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</si>
  <si>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</si>
  <si>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</si>
  <si>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</si>
  <si>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</si>
  <si>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</si>
  <si>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</si>
  <si>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</si>
  <si>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</si>
  <si>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</si>
  <si>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</si>
  <si>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</si>
  <si>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</si>
  <si>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</si>
  <si>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</si>
  <si>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</si>
  <si>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</si>
  <si>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</si>
  <si>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</si>
  <si>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</si>
  <si>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</si>
  <si>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</si>
  <si>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</si>
  <si>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</si>
  <si>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</si>
  <si>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</si>
  <si>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</si>
  <si>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</si>
  <si>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</si>
  <si>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</si>
  <si>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</si>
  <si>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</si>
  <si>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</si>
  <si>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</si>
  <si>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</si>
  <si>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</si>
  <si>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</si>
  <si>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</si>
  <si>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</si>
  <si>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</si>
  <si>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</si>
  <si>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</si>
  <si>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</si>
  <si>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</si>
  <si>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</si>
  <si>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</si>
  <si>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</si>
  <si>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</si>
  <si>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</si>
  <si>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</si>
  <si>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</si>
  <si>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</si>
  <si>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</si>
  <si>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</si>
  <si>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</si>
  <si>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</si>
  <si>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</si>
  <si>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</si>
  <si>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</si>
  <si>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</si>
  <si>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</si>
  <si>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</si>
  <si>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</si>
  <si>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</si>
  <si>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</si>
  <si>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</si>
  <si>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</si>
  <si>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</si>
  <si>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</si>
  <si>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</si>
  <si>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</si>
  <si>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</si>
  <si>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</si>
  <si>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</si>
  <si>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</si>
  <si>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</si>
  <si>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</si>
  <si>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</si>
  <si>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</si>
  <si>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</si>
  <si>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</si>
  <si>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</si>
  <si>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</si>
  <si>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</si>
  <si>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</si>
  <si>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</si>
  <si>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</si>
  <si>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</si>
  <si>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</si>
  <si>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</si>
  <si>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</si>
  <si>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</si>
  <si>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</si>
  <si>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</si>
  <si>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</si>
  <si>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</si>
  <si>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</si>
  <si>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</si>
  <si>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</si>
  <si>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</si>
  <si>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</si>
  <si>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</si>
  <si>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</si>
  <si>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</si>
  <si>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</si>
  <si>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</si>
  <si>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</si>
  <si>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</si>
  <si>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</si>
  <si>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</si>
  <si>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</si>
  <si>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</si>
  <si>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</si>
  <si>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</si>
  <si>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</si>
  <si>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</si>
  <si>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</si>
  <si>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</si>
  <si>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</si>
  <si>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</si>
  <si>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</si>
  <si>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</si>
  <si>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</si>
  <si>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</si>
  <si>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</si>
  <si>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</si>
  <si>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</si>
  <si>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</si>
  <si>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</si>
  <si>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</si>
  <si>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</si>
  <si>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</si>
  <si>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</si>
  <si>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</si>
  <si>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</si>
  <si>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</si>
  <si>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</si>
  <si>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</si>
  <si>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</si>
  <si>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</si>
  <si>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</si>
  <si>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</si>
  <si>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</si>
  <si>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</si>
  <si>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</si>
  <si>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</si>
  <si>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</si>
  <si>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</si>
  <si>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</si>
  <si>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</si>
  <si>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</si>
  <si>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</si>
  <si>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</si>
  <si>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</si>
  <si>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</si>
  <si>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</si>
  <si>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</si>
  <si>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</si>
  <si>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</si>
  <si>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</si>
  <si>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</si>
  <si>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</si>
  <si>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</si>
  <si>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</si>
  <si>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</si>
  <si>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</si>
  <si>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</si>
  <si>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</si>
  <si>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</si>
  <si>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</si>
  <si>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</si>
  <si>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</si>
  <si>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</si>
  <si>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</si>
  <si>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</si>
  <si>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</si>
  <si>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</si>
  <si>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</si>
  <si>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</si>
  <si>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</si>
  <si>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</si>
  <si>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</si>
  <si>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</si>
  <si>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</si>
  <si>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</si>
  <si>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</si>
  <si>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</si>
  <si>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</si>
  <si>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</si>
  <si>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</si>
  <si>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</si>
  <si>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</si>
  <si>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</si>
  <si>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</si>
  <si>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</si>
  <si>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</si>
  <si>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</si>
  <si>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</si>
  <si>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</si>
  <si>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</si>
  <si>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</si>
  <si>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</si>
  <si>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</si>
  <si>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</si>
  <si>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</si>
  <si>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</si>
  <si>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</si>
  <si>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</si>
  <si>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</si>
  <si>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</si>
  <si>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</si>
  <si>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</si>
  <si>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</si>
  <si>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</si>
  <si>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</si>
  <si>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</si>
  <si>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</si>
  <si>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</si>
  <si>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</si>
  <si>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</si>
  <si>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</si>
  <si>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</si>
  <si>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</si>
  <si>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</si>
  <si>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</si>
  <si>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</si>
  <si>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</si>
  <si>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</si>
  <si>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</si>
  <si>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</si>
  <si>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</si>
  <si>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</si>
  <si>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</si>
  <si>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</si>
  <si>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</si>
  <si>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</si>
  <si>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</si>
  <si>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</si>
  <si>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</si>
  <si>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</si>
  <si>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</si>
  <si>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</si>
  <si>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</si>
  <si>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</si>
  <si>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</si>
  <si>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</si>
  <si>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</si>
  <si>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</si>
  <si>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</si>
  <si>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</si>
  <si>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</si>
  <si>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</si>
  <si>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</si>
  <si>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</si>
  <si>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</si>
  <si>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</si>
  <si>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</si>
  <si>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</si>
  <si>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</si>
  <si>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</si>
  <si>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</si>
  <si>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</si>
  <si>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</si>
  <si>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</si>
  <si>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</si>
  <si>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</si>
  <si>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</si>
  <si>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</si>
  <si>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</si>
  <si>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</si>
  <si>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</si>
  <si>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</si>
  <si>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</si>
  <si>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</si>
  <si>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</si>
  <si>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</si>
  <si>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</si>
  <si>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</si>
  <si>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</si>
  <si>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</si>
  <si>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</si>
  <si>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</si>
  <si>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</si>
  <si>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</si>
  <si>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</si>
  <si>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</si>
  <si>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</si>
  <si>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</si>
  <si>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</si>
  <si>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</si>
  <si>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</si>
  <si>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</si>
  <si>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</si>
  <si>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</si>
  <si>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</si>
  <si>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</si>
  <si>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</si>
  <si>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</si>
  <si>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</si>
  <si>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</si>
  <si>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</si>
  <si>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</si>
  <si>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</si>
  <si>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</si>
  <si>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</si>
  <si>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</si>
  <si>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</si>
  <si>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</si>
  <si>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</si>
  <si>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</si>
  <si>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</si>
  <si>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</si>
  <si>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</si>
  <si>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</si>
  <si>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</si>
  <si>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</si>
  <si>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</si>
  <si>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</si>
  <si>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</si>
  <si>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</si>
  <si>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</si>
  <si>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</si>
  <si>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</si>
  <si>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</si>
  <si>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</si>
  <si>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</si>
  <si>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</si>
  <si>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</si>
  <si>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</si>
  <si>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</si>
  <si>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</si>
  <si>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</si>
  <si>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</si>
  <si>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</si>
  <si>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</si>
  <si>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</si>
  <si>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</si>
  <si>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</si>
  <si>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</si>
  <si>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</si>
  <si>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</si>
  <si>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</si>
  <si>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</si>
  <si>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</si>
  <si>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</si>
  <si>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</si>
  <si>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</si>
  <si>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</si>
  <si>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</si>
  <si>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</si>
  <si>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</si>
  <si>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</si>
  <si>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</si>
  <si>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</si>
  <si>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</si>
  <si>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</si>
  <si>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</si>
  <si>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</si>
  <si>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</si>
  <si>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</si>
  <si>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</si>
  <si>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</si>
  <si>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</si>
  <si>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</si>
  <si>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</si>
  <si>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</si>
  <si>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</si>
  <si>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</si>
  <si>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</si>
  <si>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</si>
  <si>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</si>
  <si>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</si>
  <si>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</si>
  <si>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</si>
  <si>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</si>
  <si>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</si>
  <si>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</si>
  <si>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</si>
  <si>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</si>
  <si>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</si>
  <si>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</si>
  <si>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</si>
  <si>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</si>
  <si>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</si>
  <si>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</si>
  <si>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</si>
  <si>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</si>
  <si>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</si>
  <si>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</si>
  <si>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</si>
  <si>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</si>
  <si>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</si>
  <si>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</si>
  <si>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</si>
  <si>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</si>
  <si>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</si>
  <si>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</si>
  <si>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</si>
  <si>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</si>
  <si>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</si>
  <si>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</si>
  <si>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</si>
  <si>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</si>
  <si>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</si>
  <si>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</si>
  <si>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</si>
  <si>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</si>
  <si>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</si>
  <si>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</si>
  <si>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</si>
  <si>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</si>
  <si>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</si>
  <si>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</si>
  <si>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</si>
  <si>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</si>
  <si>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</si>
  <si>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</si>
  <si>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</si>
  <si>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</si>
  <si>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</si>
  <si>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</si>
  <si>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</si>
  <si>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</si>
  <si>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</si>
  <si>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</si>
  <si>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</si>
  <si>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</si>
  <si>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</si>
  <si>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</si>
  <si>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</si>
  <si>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</si>
  <si>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</si>
  <si>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</si>
  <si>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</si>
  <si>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</si>
  <si>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</si>
  <si>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</si>
  <si>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</si>
  <si>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</si>
  <si>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</si>
  <si>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</si>
  <si>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</si>
  <si>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</si>
  <si>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</si>
  <si>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</si>
  <si>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</si>
  <si>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</si>
  <si>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</si>
  <si>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</si>
  <si>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</si>
  <si>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</si>
  <si>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</si>
  <si>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</si>
  <si>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</si>
  <si>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</si>
  <si>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</si>
  <si>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</si>
  <si>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</si>
  <si>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</si>
  <si>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</si>
  <si>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</si>
  <si>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</si>
  <si>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</si>
  <si>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</si>
  <si>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</si>
  <si>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</si>
  <si>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</si>
  <si>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</si>
  <si>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</si>
  <si>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</si>
  <si>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</si>
  <si>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</si>
  <si>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</si>
  <si>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</si>
  <si>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</si>
  <si>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</si>
  <si>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</si>
  <si>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</si>
  <si>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</si>
  <si>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</si>
  <si>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</si>
  <si>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</si>
  <si>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</si>
  <si>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</si>
  <si>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</si>
  <si>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</si>
  <si>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</si>
  <si>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</si>
  <si>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</si>
  <si>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</si>
  <si>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</si>
  <si>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</si>
  <si>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</si>
  <si>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</si>
  <si>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</si>
  <si>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</si>
  <si>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</si>
  <si>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</si>
  <si>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</si>
  <si>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</si>
  <si>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</si>
  <si>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</si>
  <si>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</si>
  <si>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</si>
  <si>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</si>
  <si>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</si>
  <si>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</si>
  <si>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</si>
  <si>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</si>
  <si>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</si>
  <si>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</si>
  <si>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</si>
  <si>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</si>
  <si>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</si>
  <si>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</si>
  <si>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</si>
  <si>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</si>
  <si>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</si>
  <si>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</si>
  <si>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</si>
  <si>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</si>
  <si>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</si>
  <si>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</si>
  <si>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</si>
  <si>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</si>
  <si>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</si>
  <si>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</si>
  <si>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</si>
  <si>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</si>
  <si>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</si>
  <si>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</si>
  <si>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</si>
  <si>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</si>
  <si>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</si>
  <si>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</si>
  <si>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</si>
  <si>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</si>
  <si>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</si>
  <si>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</si>
  <si>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</si>
  <si>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</si>
  <si>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</si>
  <si>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</si>
  <si>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</si>
  <si>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</si>
  <si>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</si>
  <si>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</si>
  <si>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</si>
  <si>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</si>
  <si>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</si>
  <si>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</si>
  <si>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</si>
  <si>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</si>
  <si>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</si>
  <si>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</si>
  <si>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</si>
  <si>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</si>
  <si>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</si>
  <si>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</si>
  <si>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</si>
  <si>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</si>
  <si>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</si>
  <si>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</si>
  <si>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</si>
  <si>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</si>
  <si>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</si>
  <si>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</si>
  <si>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</si>
  <si>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</si>
  <si>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</si>
  <si>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</si>
  <si>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</si>
  <si>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</si>
  <si>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</si>
  <si>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</si>
  <si>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</si>
  <si>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</si>
  <si>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</si>
  <si>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</si>
  <si>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</si>
  <si>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</si>
  <si>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</si>
  <si>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</si>
  <si>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</si>
  <si>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</si>
  <si>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</si>
  <si>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</si>
  <si>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</si>
  <si>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</si>
  <si>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</si>
  <si>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</si>
  <si>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</si>
  <si>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</si>
  <si>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</si>
  <si>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</si>
  <si>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</si>
  <si>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</si>
  <si>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</si>
  <si>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</si>
  <si>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</si>
  <si>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</si>
  <si>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</si>
  <si>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</si>
  <si>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</si>
  <si>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</si>
  <si>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</si>
  <si>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</si>
  <si>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</si>
  <si>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</si>
  <si>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</si>
  <si>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</si>
  <si>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</si>
  <si>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</si>
  <si>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</si>
  <si>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</si>
  <si>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</si>
  <si>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</si>
  <si>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</si>
  <si>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</si>
  <si>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</si>
  <si>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</si>
  <si>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</si>
  <si>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</si>
  <si>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</si>
  <si>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</si>
  <si>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</si>
  <si>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</si>
  <si>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</si>
  <si>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</si>
  <si>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</si>
  <si>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</si>
  <si>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</si>
  <si>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</si>
  <si>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</si>
  <si>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</si>
  <si>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</si>
  <si>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</si>
  <si>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</si>
  <si>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</si>
  <si>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</si>
  <si>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</si>
  <si>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</si>
  <si>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</si>
  <si>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</si>
  <si>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</si>
  <si>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</si>
  <si>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</si>
  <si>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</si>
  <si>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</si>
  <si>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</si>
  <si>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</si>
  <si>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</si>
  <si>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</si>
  <si>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</si>
  <si>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</si>
  <si>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</si>
  <si>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</si>
  <si>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</si>
  <si>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</si>
  <si>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</si>
  <si>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</si>
  <si>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</si>
  <si>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</si>
  <si>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</si>
  <si>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</si>
  <si>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</si>
  <si>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</si>
  <si>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</si>
  <si>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</si>
  <si>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</si>
  <si>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</si>
  <si>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</si>
  <si>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</si>
  <si>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</si>
  <si>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</si>
  <si>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</si>
  <si>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</si>
  <si>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</si>
  <si>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</si>
  <si>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</si>
  <si>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</si>
  <si>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</si>
  <si>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</si>
  <si>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</si>
  <si>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</si>
  <si>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</si>
  <si>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</si>
  <si>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</si>
  <si>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</si>
  <si>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</si>
  <si>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</si>
  <si>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</si>
  <si>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</si>
  <si>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</si>
  <si>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</si>
  <si>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</si>
  <si>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</si>
  <si>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</si>
  <si>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</si>
  <si>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</si>
  <si>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</si>
  <si>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</si>
  <si>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</si>
  <si>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</si>
  <si>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</si>
  <si>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</si>
  <si>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</si>
  <si>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</si>
  <si>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</si>
  <si>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</si>
  <si>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</si>
  <si>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</si>
  <si>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</si>
  <si>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</si>
  <si>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</si>
  <si>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</si>
  <si>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</si>
  <si>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</si>
  <si>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</si>
  <si>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</si>
  <si>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</si>
  <si>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</si>
  <si>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</si>
  <si>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</si>
  <si>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</si>
  <si>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</si>
  <si>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</si>
  <si>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</si>
  <si>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</si>
  <si>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</si>
  <si>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</si>
  <si>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</si>
  <si>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</si>
  <si>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</si>
  <si>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</si>
  <si>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</si>
  <si>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</si>
  <si>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</si>
  <si>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</si>
  <si>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</si>
  <si>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</si>
  <si>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</si>
  <si>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</si>
  <si>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</si>
  <si>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</si>
  <si>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</si>
  <si>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</si>
  <si>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</si>
  <si>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</si>
  <si>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</si>
  <si>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</si>
  <si>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</si>
  <si>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</si>
  <si>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</si>
  <si>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</si>
  <si>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</si>
  <si>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</si>
  <si>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</si>
  <si>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</si>
  <si>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</si>
  <si>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</si>
  <si>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</si>
  <si>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</si>
  <si>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</si>
  <si>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</si>
  <si>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</si>
  <si>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</si>
  <si>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</si>
  <si>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</si>
  <si>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</si>
  <si>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</si>
  <si>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</si>
  <si>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</si>
  <si>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</si>
  <si>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</si>
  <si>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</si>
  <si>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</si>
  <si>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</si>
  <si>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</si>
  <si>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</si>
  <si>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</si>
  <si>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</si>
  <si>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</si>
  <si>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</si>
  <si>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</si>
  <si>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</si>
  <si>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</si>
  <si>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</si>
  <si>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</si>
  <si>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</si>
  <si>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</si>
  <si>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</si>
  <si>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</si>
  <si>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</si>
  <si>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</si>
  <si>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</si>
  <si>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</si>
  <si>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</si>
  <si>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</si>
  <si>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</si>
  <si>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</si>
  <si>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</si>
  <si>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</si>
  <si>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</si>
  <si>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</si>
  <si>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</si>
  <si>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</si>
  <si>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</si>
  <si>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</si>
  <si>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</si>
  <si>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</si>
  <si>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</si>
  <si>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</si>
  <si>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</si>
  <si>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</si>
  <si>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</si>
  <si>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</si>
  <si>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</si>
  <si>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</si>
  <si>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</si>
  <si>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</si>
  <si>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</si>
  <si>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</si>
  <si>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</si>
  <si>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</si>
  <si>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</si>
  <si>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</si>
  <si>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</si>
  <si>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</si>
  <si>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</si>
  <si>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</si>
  <si>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</si>
  <si>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</si>
  <si>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</si>
  <si>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</si>
  <si>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</si>
  <si>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</si>
  <si>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</si>
  <si>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</si>
  <si>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</si>
  <si>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</si>
  <si>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</si>
  <si>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</si>
  <si>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</si>
  <si>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</si>
  <si>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</si>
  <si>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</si>
  <si>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</si>
  <si>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</si>
  <si>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</si>
  <si>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</si>
  <si>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</si>
  <si>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</si>
  <si>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</si>
  <si>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</si>
  <si>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</si>
  <si>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</si>
  <si>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</si>
  <si>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</si>
  <si>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</si>
  <si>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</si>
  <si>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</si>
  <si>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</si>
  <si>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</si>
  <si>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</si>
  <si>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</si>
  <si>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</si>
  <si>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</si>
  <si>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</si>
  <si>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</si>
  <si>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</si>
  <si>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</si>
  <si>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</si>
  <si>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</si>
  <si>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</si>
  <si>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</si>
  <si>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</si>
  <si>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</si>
  <si>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</si>
  <si>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</si>
  <si>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</si>
  <si>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</si>
  <si>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</si>
  <si>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</si>
  <si>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</si>
  <si>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</si>
  <si>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</si>
  <si>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</si>
  <si>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</si>
  <si>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</si>
  <si>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</si>
  <si>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</si>
  <si>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</si>
  <si>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</si>
  <si>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</si>
  <si>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</si>
  <si>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</si>
  <si>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</si>
  <si>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</si>
  <si>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</si>
  <si>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</si>
  <si>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</si>
  <si>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</si>
  <si>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</si>
  <si>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</si>
  <si>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</si>
  <si>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</si>
  <si>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</si>
  <si>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</si>
  <si>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</si>
  <si>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</si>
  <si>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</si>
  <si>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</si>
  <si>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</si>
  <si>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</si>
  <si>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</si>
  <si>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</si>
  <si>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</si>
  <si>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</si>
  <si>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</si>
  <si>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</si>
  <si>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</si>
  <si>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</si>
  <si>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</si>
  <si>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</si>
  <si>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</si>
  <si>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</si>
  <si>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</si>
  <si>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</si>
  <si>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</si>
  <si>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</si>
  <si>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</si>
  <si>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</si>
  <si>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</si>
  <si>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</si>
  <si>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</si>
  <si>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</si>
  <si>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</si>
  <si>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</si>
  <si>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</si>
  <si>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</si>
  <si>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</si>
  <si>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</si>
  <si>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</si>
  <si>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</si>
  <si>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</si>
  <si>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</si>
  <si>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</si>
  <si>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</si>
  <si>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</si>
  <si>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</si>
  <si>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</si>
  <si>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</si>
  <si>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</si>
  <si>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</si>
  <si>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</si>
  <si>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</si>
  <si>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</si>
  <si>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</si>
  <si>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</si>
  <si>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</si>
  <si>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</si>
  <si>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</si>
  <si>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</si>
  <si>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</si>
  <si>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</si>
  <si>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</si>
  <si>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</si>
  <si>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</si>
  <si>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</si>
  <si>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</si>
  <si>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</si>
  <si>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</si>
  <si>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</si>
  <si>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</si>
  <si>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</si>
  <si>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</si>
  <si>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</si>
  <si>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</si>
  <si>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</si>
  <si>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</si>
  <si>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</si>
  <si>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</si>
  <si>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</si>
  <si>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</si>
  <si>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</si>
  <si>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</si>
  <si>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</si>
  <si>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</si>
  <si>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</si>
  <si>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</si>
  <si>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</si>
  <si>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</si>
  <si>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</si>
  <si>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</si>
  <si>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</si>
  <si>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</si>
  <si>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</si>
  <si>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</si>
  <si>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</si>
  <si>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</si>
  <si>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</si>
  <si>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</si>
  <si>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</si>
  <si>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</si>
  <si>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</si>
  <si>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</si>
  <si>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</si>
  <si>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</si>
  <si>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</si>
  <si>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</si>
  <si>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</si>
  <si>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</si>
  <si>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</si>
  <si>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</si>
  <si>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</si>
  <si>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</si>
  <si>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</si>
  <si>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</si>
  <si>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</si>
  <si>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</si>
  <si>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</si>
  <si>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</si>
  <si>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</si>
  <si>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</si>
  <si>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</si>
  <si>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</si>
  <si>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</si>
  <si>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</si>
  <si>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</si>
  <si>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</si>
  <si>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</si>
  <si>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</si>
  <si>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</si>
  <si>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</si>
  <si>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</si>
  <si>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</si>
  <si>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</si>
  <si>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</si>
  <si>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</si>
  <si>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</si>
  <si>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</si>
  <si>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</si>
  <si>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</si>
  <si>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</si>
  <si>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</si>
  <si>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</si>
  <si>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</si>
  <si>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</si>
  <si>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</si>
  <si>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</si>
  <si>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</si>
  <si>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</si>
  <si>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</si>
  <si>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</si>
  <si>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</si>
  <si>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</si>
  <si>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</si>
  <si>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</si>
  <si>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</si>
  <si>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</si>
  <si>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</si>
  <si>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</si>
  <si>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</si>
  <si>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</si>
  <si>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</si>
  <si>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</si>
  <si>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</si>
  <si>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</si>
  <si>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</si>
  <si>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</si>
  <si>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</si>
  <si>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</si>
  <si>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</si>
  <si>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</si>
  <si>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</si>
  <si>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</si>
  <si>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</si>
  <si>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</si>
  <si>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</si>
  <si>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</si>
  <si>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</si>
  <si>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</si>
  <si>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</si>
  <si>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</si>
  <si>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</si>
  <si>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</si>
  <si>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</si>
  <si>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</si>
  <si>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</si>
  <si>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</si>
  <si>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</si>
  <si>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</si>
  <si>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</si>
  <si>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</si>
  <si>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</si>
  <si>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</si>
  <si>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</si>
  <si>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</si>
  <si>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</si>
  <si>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</si>
  <si>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</si>
  <si>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</si>
  <si>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</si>
  <si>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</si>
  <si>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</si>
  <si>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</si>
  <si>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</si>
  <si>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</si>
  <si>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</si>
  <si>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</si>
  <si>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</si>
  <si>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</si>
  <si>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</si>
  <si>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</si>
  <si>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</si>
  <si>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</si>
  <si>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</si>
  <si>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</si>
  <si>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</si>
  <si>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</si>
  <si>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</si>
  <si>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</si>
  <si>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</si>
  <si>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</si>
  <si>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</si>
  <si>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</si>
  <si>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</si>
  <si>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</si>
  <si>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</si>
  <si>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</si>
  <si>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</si>
  <si>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</si>
  <si>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</si>
  <si>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</si>
  <si>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</si>
  <si>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</si>
  <si>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</si>
  <si>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</si>
  <si>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</si>
  <si>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</si>
  <si>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</si>
  <si>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</si>
  <si>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</si>
  <si>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</si>
  <si>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</si>
  <si>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</si>
  <si>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</si>
  <si>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</si>
  <si>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</si>
  <si>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</si>
  <si>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</si>
  <si>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</si>
  <si>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</si>
  <si>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</si>
  <si>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</si>
  <si>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</si>
  <si>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</si>
  <si>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</si>
  <si>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</si>
  <si>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</si>
  <si>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</si>
  <si>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</si>
  <si>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</si>
  <si>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</si>
  <si>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</si>
  <si>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</si>
  <si>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</si>
  <si>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</si>
  <si>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</si>
  <si>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</si>
  <si>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</si>
  <si>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</si>
  <si>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</si>
  <si>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</si>
  <si>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</si>
  <si>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</si>
  <si>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</si>
  <si>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</si>
  <si>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</si>
  <si>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</si>
  <si>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</si>
  <si>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</si>
  <si>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</si>
  <si>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</si>
  <si>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</si>
  <si>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</si>
  <si>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</si>
  <si>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</si>
  <si>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</si>
  <si>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</si>
  <si>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</si>
  <si>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</si>
  <si>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</si>
  <si>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</si>
  <si>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</si>
  <si>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</si>
  <si>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</si>
  <si>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</si>
  <si>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</si>
  <si>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</si>
  <si>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</si>
  <si>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</si>
  <si>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</si>
  <si>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</si>
  <si>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</si>
  <si>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</si>
  <si>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</si>
  <si>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</si>
  <si>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</si>
  <si>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</si>
  <si>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</si>
  <si>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</si>
  <si>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</si>
  <si>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</si>
  <si>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</si>
  <si>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</si>
  <si>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</si>
  <si>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</si>
  <si>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</si>
  <si>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</si>
  <si>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</si>
  <si>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</si>
  <si>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</si>
  <si>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</si>
  <si>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</si>
  <si>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</si>
  <si>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</si>
  <si>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</si>
  <si>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</si>
  <si>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</si>
  <si>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</si>
  <si>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</si>
  <si>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</si>
  <si>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</si>
  <si>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</si>
  <si>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</si>
  <si>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</si>
  <si>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</si>
  <si>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</si>
  <si>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</si>
  <si>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</si>
  <si>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</si>
  <si>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</si>
  <si>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</si>
  <si>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</si>
  <si>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</si>
  <si>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</si>
  <si>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</si>
  <si>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</si>
  <si>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</si>
  <si>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</si>
  <si>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</si>
  <si>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</si>
  <si>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</si>
  <si>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</si>
  <si>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</si>
  <si>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</si>
  <si>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</si>
  <si>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</si>
  <si>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</si>
  <si>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</si>
  <si>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</si>
  <si>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</si>
  <si>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</si>
  <si>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</si>
  <si>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</si>
  <si>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</si>
  <si>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</si>
  <si>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</si>
  <si>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</si>
  <si>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</si>
  <si>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</si>
  <si>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</si>
  <si>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</si>
  <si>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</si>
  <si>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</si>
  <si>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</si>
  <si>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</si>
  <si>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</si>
  <si>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</si>
  <si>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</si>
  <si>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</si>
  <si>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</si>
  <si>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</si>
  <si>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</si>
  <si>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</si>
  <si>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</si>
  <si>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</si>
  <si>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</si>
  <si>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</si>
  <si>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</si>
  <si>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</si>
  <si>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</si>
  <si>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</si>
  <si>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</si>
  <si>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</si>
  <si>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</si>
  <si>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</si>
  <si>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</si>
  <si>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</si>
  <si>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</si>
  <si>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</si>
  <si>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</si>
  <si>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</si>
  <si>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</si>
  <si>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</si>
  <si>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</si>
  <si>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</si>
  <si>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</si>
  <si>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</si>
  <si>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</si>
  <si>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</si>
  <si>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</si>
  <si>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</si>
  <si>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</si>
  <si>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</si>
  <si>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</si>
  <si>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</si>
  <si>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</si>
  <si>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</si>
  <si>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</si>
  <si>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</si>
  <si>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</si>
  <si>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</si>
  <si>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</si>
  <si>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</si>
  <si>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</si>
  <si>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</si>
  <si>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</si>
  <si>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</si>
  <si>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</si>
  <si>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</si>
  <si>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</si>
  <si>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</si>
  <si>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</si>
  <si>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</si>
  <si>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</si>
  <si>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</si>
  <si>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</si>
  <si>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</si>
  <si>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</si>
  <si>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</si>
  <si>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</si>
  <si>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</si>
  <si>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</si>
  <si>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</si>
  <si>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</si>
  <si>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</si>
  <si>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</si>
  <si>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</si>
  <si>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</si>
  <si>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</si>
  <si>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</si>
  <si>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</si>
  <si>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</si>
  <si>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</si>
  <si>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</si>
  <si>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</si>
  <si>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</si>
  <si>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</si>
  <si>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</si>
  <si>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</si>
  <si>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</si>
  <si>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</si>
  <si>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</si>
  <si>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</si>
  <si>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</si>
  <si>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</si>
  <si>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</si>
  <si>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</si>
  <si>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</si>
  <si>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</si>
  <si>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</si>
  <si>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</si>
  <si>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</si>
  <si>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</si>
  <si>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</si>
  <si>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</si>
  <si>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</si>
  <si>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</si>
  <si>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</si>
  <si>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</si>
  <si>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</si>
  <si>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</si>
  <si>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</si>
  <si>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</si>
  <si>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</si>
  <si>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</si>
  <si>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</si>
  <si>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</si>
  <si>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</si>
  <si>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</si>
  <si>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</si>
  <si>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</si>
  <si>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</si>
  <si>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</si>
  <si>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</si>
  <si>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</si>
  <si>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</si>
  <si>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</si>
  <si>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</si>
  <si>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</si>
  <si>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</si>
  <si>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</si>
  <si>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</si>
  <si>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</si>
  <si>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</si>
  <si>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</si>
  <si>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</si>
  <si>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</si>
  <si>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</si>
  <si>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</si>
  <si>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</si>
  <si>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</si>
  <si>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</si>
  <si>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</si>
  <si>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</si>
  <si>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</si>
  <si>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</si>
  <si>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</si>
  <si>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</si>
  <si>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</si>
  <si>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</si>
  <si>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</si>
  <si>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</si>
  <si>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</si>
  <si>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</si>
  <si>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</si>
  <si>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</si>
  <si>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</si>
  <si>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</si>
  <si>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</si>
  <si>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</si>
  <si>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</si>
  <si>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</si>
  <si>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</si>
  <si>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</si>
  <si>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</si>
  <si>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</si>
  <si>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</si>
  <si>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</si>
  <si>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</si>
  <si>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</si>
  <si>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</si>
  <si>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</si>
  <si>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</si>
  <si>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</si>
  <si>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</si>
  <si>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</si>
  <si>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</si>
  <si>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</si>
  <si>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</si>
  <si>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</si>
  <si>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</si>
  <si>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</si>
  <si>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</si>
  <si>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</si>
  <si>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</si>
  <si>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</si>
  <si>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</si>
  <si>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</si>
  <si>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</si>
  <si>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</si>
  <si>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</si>
  <si>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</si>
  <si>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</si>
  <si>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</si>
  <si>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</si>
  <si>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</si>
  <si>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</si>
  <si>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</si>
  <si>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</si>
  <si>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</si>
  <si>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</si>
  <si>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</si>
  <si>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</si>
  <si>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</si>
  <si>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</si>
  <si>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</si>
  <si>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</si>
  <si>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</si>
  <si>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</si>
  <si>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</si>
  <si>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</si>
  <si>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</si>
  <si>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</si>
  <si>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</si>
  <si>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</si>
  <si>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</si>
  <si>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</si>
  <si>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</si>
  <si>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</si>
  <si>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</si>
  <si>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</si>
  <si>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</si>
  <si>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</si>
  <si>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</si>
  <si>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</si>
  <si>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</si>
  <si>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</si>
  <si>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</si>
  <si>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</si>
  <si>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</si>
  <si>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</si>
  <si>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</si>
  <si>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</si>
  <si>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</si>
  <si>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</si>
  <si>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</si>
  <si>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</si>
  <si>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</si>
  <si>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</si>
  <si>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</si>
  <si>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</si>
  <si>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</si>
  <si>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</si>
  <si>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</si>
  <si>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</si>
  <si>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</si>
  <si>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</si>
  <si>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</si>
  <si>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</si>
  <si>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</si>
  <si>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</si>
  <si>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</si>
  <si>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</si>
  <si>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</si>
  <si>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</si>
  <si>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</si>
  <si>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</si>
  <si>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</si>
  <si>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</si>
  <si>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</si>
  <si>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</si>
  <si>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</si>
  <si>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</si>
  <si>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</si>
  <si>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</si>
  <si>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</si>
  <si>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</si>
  <si>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</si>
  <si>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</si>
  <si>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</si>
  <si>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</si>
  <si>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</si>
  <si>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</si>
  <si>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</si>
  <si>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</si>
  <si>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</si>
  <si>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</si>
  <si>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</si>
  <si>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</si>
  <si>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</si>
  <si>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</si>
  <si>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</si>
  <si>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</si>
  <si>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</si>
  <si>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</si>
  <si>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</si>
  <si>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</si>
  <si>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</si>
  <si>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</si>
  <si>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</si>
  <si>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</si>
  <si>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</si>
  <si>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</si>
  <si>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</si>
  <si>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</si>
  <si>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</si>
  <si>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</si>
  <si>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</si>
  <si>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</si>
  <si>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</si>
  <si>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</si>
  <si>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</si>
  <si>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</si>
  <si>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</si>
  <si>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</si>
  <si>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</si>
  <si>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</si>
  <si>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</si>
  <si>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</si>
  <si>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</si>
  <si>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</si>
  <si>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</si>
  <si>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</si>
  <si>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</si>
  <si>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</si>
  <si>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</si>
  <si>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</si>
  <si>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</si>
  <si>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</si>
  <si>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</si>
  <si>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</si>
  <si>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</si>
  <si>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</si>
  <si>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</si>
  <si>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</si>
  <si>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</si>
  <si>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</si>
  <si>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</si>
  <si>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</si>
  <si>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</si>
  <si>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</si>
  <si>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</si>
  <si>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</si>
  <si>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</si>
  <si>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</si>
  <si>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</si>
  <si>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</si>
  <si>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</si>
  <si>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</si>
  <si>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</si>
  <si>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</si>
  <si>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</si>
  <si>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</si>
  <si>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</si>
  <si>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</si>
  <si>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</si>
  <si>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</si>
  <si>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</si>
  <si>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</si>
  <si>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</si>
  <si>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</si>
  <si>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</si>
  <si>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</si>
  <si>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</si>
  <si>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</si>
  <si>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</si>
  <si>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</si>
  <si>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</si>
  <si>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</si>
  <si>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</si>
  <si>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</si>
  <si>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</si>
  <si>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</si>
  <si>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</si>
  <si>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</si>
  <si>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</si>
  <si>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</si>
  <si>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</si>
  <si>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</si>
  <si>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</si>
  <si>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</si>
  <si>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</si>
  <si>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</si>
  <si>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</si>
  <si>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</si>
  <si>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</si>
  <si>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</si>
  <si>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</si>
  <si>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</si>
  <si>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</si>
  <si>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</si>
  <si>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</si>
  <si>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</si>
  <si>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</si>
  <si>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</si>
  <si>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</si>
  <si>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</si>
  <si>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</si>
  <si>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</si>
  <si>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</si>
  <si>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</si>
  <si>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</si>
  <si>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</si>
  <si>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</si>
  <si>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</si>
  <si>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</si>
  <si>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</si>
  <si>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</si>
  <si>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</si>
  <si>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</si>
  <si>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</si>
  <si>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</si>
  <si>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</si>
  <si>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</si>
  <si>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</si>
  <si>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</si>
  <si>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</si>
  <si>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</si>
  <si>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</si>
  <si>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</si>
  <si>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</si>
  <si>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</si>
  <si>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</si>
  <si>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</si>
  <si>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</si>
  <si>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</si>
  <si>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</si>
  <si>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</si>
  <si>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</si>
  <si>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</si>
  <si>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</si>
  <si>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</si>
  <si>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</si>
  <si>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</si>
  <si>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</si>
  <si>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</si>
  <si>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</si>
  <si>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</si>
  <si>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</si>
  <si>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</si>
  <si>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</si>
  <si>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</si>
  <si>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</si>
  <si>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</si>
  <si>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</si>
  <si>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</si>
  <si>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</si>
  <si>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</si>
  <si>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</si>
  <si>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</si>
  <si>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</si>
  <si>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</si>
  <si>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</si>
  <si>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</si>
  <si>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</si>
  <si>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</si>
  <si>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</si>
  <si>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</si>
  <si>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</si>
  <si>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</si>
  <si>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</si>
  <si>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</si>
  <si>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</si>
  <si>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</si>
  <si>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</si>
  <si>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</si>
  <si>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</si>
  <si>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</si>
  <si>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</si>
  <si>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</si>
  <si>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</si>
  <si>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</si>
  <si>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</si>
  <si>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</si>
  <si>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</si>
  <si>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</si>
  <si>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</si>
  <si>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</si>
  <si>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</si>
  <si>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</si>
  <si>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</si>
  <si>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</si>
  <si>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</si>
  <si>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</si>
  <si>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</si>
  <si>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</si>
  <si>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</si>
  <si>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</si>
  <si>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</si>
  <si>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</si>
  <si>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</si>
  <si>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</si>
  <si>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</si>
  <si>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</si>
  <si>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</si>
  <si>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</si>
  <si>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</si>
  <si>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</si>
  <si>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</si>
  <si>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</si>
  <si>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</si>
  <si>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</si>
  <si>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</si>
  <si>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</si>
  <si>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</si>
  <si>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</si>
  <si>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</si>
  <si>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</si>
  <si>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</si>
  <si>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</si>
  <si>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</si>
  <si>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</si>
  <si>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</si>
  <si>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</si>
  <si>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</si>
  <si>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</si>
  <si>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</si>
  <si>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</si>
  <si>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</si>
  <si>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</si>
  <si>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</si>
  <si>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</si>
  <si>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</si>
  <si>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</si>
  <si>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</si>
  <si>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</si>
  <si>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</si>
  <si>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</si>
  <si>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</si>
  <si>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</si>
  <si>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</si>
  <si>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</si>
  <si>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</si>
  <si>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</si>
  <si>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</si>
  <si>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</si>
  <si>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</si>
  <si>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</si>
  <si>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</si>
  <si>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</si>
  <si>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</si>
  <si>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</si>
  <si>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</si>
  <si>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</si>
  <si>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</si>
  <si>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</si>
  <si>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</si>
  <si>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</si>
  <si>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</si>
  <si>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</si>
  <si>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</si>
  <si>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</si>
  <si>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</si>
  <si>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</si>
  <si>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</si>
  <si>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</si>
  <si>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</si>
  <si>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</si>
  <si>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</si>
  <si>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</si>
  <si>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</si>
  <si>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</si>
  <si>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</si>
  <si>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</si>
  <si>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</si>
  <si>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</si>
  <si>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</si>
  <si>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</si>
  <si>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</si>
  <si>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</si>
  <si>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</si>
  <si>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</si>
  <si>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</si>
  <si>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</si>
  <si>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</si>
  <si>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</si>
  <si>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</si>
  <si>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</si>
  <si>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</si>
  <si>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</si>
  <si>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</si>
  <si>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</si>
  <si>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</si>
  <si>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</si>
  <si>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</si>
  <si>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</si>
  <si>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</si>
  <si>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</si>
  <si>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</si>
  <si>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</si>
  <si>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</si>
  <si>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</si>
  <si>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</si>
  <si>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</si>
  <si>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</si>
  <si>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</si>
  <si>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</si>
  <si>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</si>
  <si>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</si>
  <si>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</si>
  <si>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</si>
  <si>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</si>
  <si>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</si>
  <si>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</si>
  <si>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</si>
  <si>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</si>
  <si>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</si>
  <si>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</si>
  <si>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</si>
  <si>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</si>
  <si>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</si>
  <si>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</si>
  <si>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</si>
  <si>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</si>
  <si>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</si>
  <si>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</si>
  <si>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</si>
  <si>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</si>
  <si>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</si>
  <si>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</si>
  <si>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</si>
  <si>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</si>
  <si>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</si>
  <si>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</si>
  <si>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</si>
  <si>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</si>
  <si>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</si>
  <si>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</si>
  <si>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</si>
  <si>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</si>
  <si>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</si>
  <si>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</si>
  <si>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</si>
  <si>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</si>
  <si>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</si>
  <si>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</si>
  <si>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</si>
  <si>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</si>
  <si>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</si>
  <si>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</si>
  <si>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</si>
  <si>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</si>
  <si>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</si>
  <si>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</si>
  <si>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</si>
  <si>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</si>
  <si>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</si>
  <si>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</si>
  <si>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</si>
  <si>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</si>
  <si>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</si>
  <si>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</si>
  <si>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</si>
  <si>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</si>
  <si>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</si>
  <si>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</si>
  <si>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</si>
  <si>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</si>
  <si>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</si>
  <si>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</si>
  <si>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</si>
  <si>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</si>
  <si>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</si>
  <si>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</si>
  <si>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</si>
  <si>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</si>
  <si>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</si>
  <si>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</si>
  <si>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</si>
  <si>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</si>
  <si>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</si>
  <si>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</si>
  <si>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</si>
  <si>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</si>
  <si>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</si>
  <si>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</si>
  <si>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</si>
  <si>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</si>
  <si>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</si>
  <si>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</si>
  <si>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</si>
  <si>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</si>
  <si>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</si>
  <si>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</si>
  <si>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</si>
  <si>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</si>
  <si>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</si>
  <si>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</si>
  <si>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</si>
  <si>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</si>
  <si>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</si>
  <si>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</si>
  <si>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</si>
  <si>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</si>
  <si>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</si>
  <si>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</si>
  <si>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</si>
  <si>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</si>
  <si>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</si>
  <si>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</si>
  <si>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</si>
  <si>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</si>
  <si>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</si>
  <si>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</si>
  <si>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</si>
  <si>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</si>
  <si>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</si>
  <si>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</si>
  <si>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</si>
  <si>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</si>
  <si>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</si>
  <si>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</si>
  <si>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</si>
  <si>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</si>
  <si>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</si>
  <si>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</si>
  <si>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</si>
  <si>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</si>
  <si>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</si>
  <si>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</si>
  <si>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</si>
  <si>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</si>
  <si>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</si>
  <si>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</si>
  <si>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</si>
  <si>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</si>
  <si>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</si>
  <si>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</si>
  <si>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</si>
  <si>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</si>
  <si>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</si>
  <si>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</si>
  <si>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</si>
  <si>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</si>
  <si>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</si>
  <si>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</si>
  <si>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</si>
  <si>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</si>
  <si>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</si>
  <si>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</si>
  <si>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</si>
  <si>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</si>
  <si>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</si>
  <si>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</si>
  <si>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</si>
  <si>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</si>
  <si>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</si>
  <si>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</si>
  <si>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</si>
  <si>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</si>
  <si>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</si>
  <si>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</si>
  <si>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</si>
  <si>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</si>
  <si>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</si>
  <si>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</si>
  <si>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</si>
  <si>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</si>
  <si>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</si>
  <si>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</si>
  <si>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</si>
  <si>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</si>
  <si>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</si>
  <si>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</si>
  <si>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</si>
  <si>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</si>
  <si>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</si>
  <si>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</si>
  <si>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</si>
  <si>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</si>
  <si>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</si>
  <si>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</si>
  <si>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</si>
  <si>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</si>
  <si>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</si>
  <si>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</si>
  <si>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</si>
  <si>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</si>
  <si>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</si>
  <si>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</si>
  <si>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</si>
  <si>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</si>
  <si>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</si>
  <si>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</si>
  <si>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</si>
  <si>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</si>
  <si>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</si>
  <si>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</si>
  <si>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</si>
  <si>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</si>
  <si>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</si>
  <si>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</si>
  <si>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</si>
  <si>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</si>
  <si>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</si>
  <si>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</si>
  <si>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</si>
  <si>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</si>
  <si>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</si>
  <si>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</si>
  <si>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</si>
  <si>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</si>
  <si>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</si>
  <si>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</si>
  <si>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</si>
  <si>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</si>
  <si>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</si>
  <si>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</si>
  <si>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</si>
  <si>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</si>
  <si>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</si>
  <si>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</si>
  <si>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</si>
  <si>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</si>
  <si>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</si>
  <si>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</si>
  <si>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</si>
  <si>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</si>
  <si>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</si>
  <si>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</si>
  <si>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</si>
  <si>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</si>
  <si>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</si>
  <si>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</si>
  <si>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</si>
  <si>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</si>
  <si>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</si>
  <si>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</si>
  <si>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</si>
  <si>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</si>
  <si>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</si>
  <si>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</si>
  <si>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</si>
  <si>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</si>
  <si>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</si>
  <si>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</si>
  <si>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</si>
  <si>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</si>
  <si>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</si>
  <si>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</si>
  <si>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</si>
  <si>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</si>
  <si>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</si>
  <si>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</si>
  <si>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</si>
  <si>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</si>
  <si>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</si>
  <si>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</si>
  <si>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</si>
  <si>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</si>
  <si>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</si>
  <si>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</si>
  <si>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</si>
  <si>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</si>
  <si>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</si>
  <si>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</si>
  <si>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</si>
  <si>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</si>
  <si>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</si>
  <si>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</si>
  <si>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</si>
  <si>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</si>
  <si>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</si>
  <si>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</si>
  <si>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</si>
  <si>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</si>
  <si>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</si>
  <si>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</si>
  <si>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</si>
  <si>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</si>
  <si>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</si>
  <si>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</si>
  <si>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</si>
  <si>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</si>
  <si>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</si>
  <si>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</si>
  <si>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</si>
  <si>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</si>
  <si>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</si>
  <si>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</si>
  <si>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</si>
  <si>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</si>
  <si>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</si>
  <si>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</si>
  <si>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</si>
  <si>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</si>
  <si>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</si>
  <si>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</si>
  <si>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</si>
  <si>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</si>
  <si>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</si>
  <si>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</si>
  <si>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</si>
  <si>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</si>
  <si>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</si>
  <si>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</si>
  <si>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</si>
  <si>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</si>
  <si>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</si>
  <si>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</si>
  <si>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</si>
  <si>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</si>
  <si>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</si>
  <si>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</si>
  <si>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</si>
  <si>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</si>
  <si>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</si>
  <si>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</si>
  <si>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</si>
  <si>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</si>
  <si>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</si>
  <si>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</si>
  <si>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</si>
  <si>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</si>
  <si>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</si>
  <si>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</si>
  <si>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</si>
  <si>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</si>
  <si>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</si>
  <si>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</si>
  <si>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</si>
  <si>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</si>
  <si>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</si>
  <si>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</si>
  <si>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</si>
  <si>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</si>
  <si>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</si>
  <si>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</si>
  <si>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</si>
  <si>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</si>
  <si>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</si>
  <si>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</si>
  <si>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</si>
  <si>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</si>
  <si>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</si>
  <si>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</si>
  <si>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</si>
  <si>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</si>
  <si>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</si>
  <si>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</si>
  <si>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</si>
  <si>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</si>
  <si>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</si>
  <si>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</si>
  <si>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</si>
  <si>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</si>
  <si>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</si>
  <si>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</si>
  <si>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</si>
  <si>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</si>
  <si>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</si>
  <si>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</si>
  <si>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</si>
  <si>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</si>
  <si>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</si>
  <si>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</si>
  <si>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</si>
  <si>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</si>
  <si>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</si>
  <si>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</si>
  <si>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</si>
  <si>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</si>
  <si>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</si>
  <si>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</si>
  <si>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</si>
  <si>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</si>
  <si>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</si>
  <si>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</si>
  <si>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</si>
  <si>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</si>
  <si>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</si>
  <si>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</si>
  <si>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</si>
  <si>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</si>
  <si>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</si>
  <si>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</si>
  <si>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</si>
  <si>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</si>
  <si>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</si>
  <si>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</si>
  <si>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</si>
  <si>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</si>
  <si>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</si>
  <si>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</si>
  <si>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</si>
  <si>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</si>
  <si>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</si>
  <si>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</si>
  <si>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</si>
  <si>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</si>
  <si>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</si>
  <si>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</si>
  <si>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</si>
  <si>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</si>
  <si>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</si>
  <si>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</si>
  <si>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</si>
  <si>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</si>
  <si>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</si>
  <si>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</si>
  <si>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</si>
  <si>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</si>
  <si>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</si>
  <si>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</si>
  <si>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</si>
  <si>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</si>
  <si>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</si>
  <si>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</si>
  <si>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</si>
  <si>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</si>
  <si>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</si>
  <si>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</si>
  <si>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</si>
  <si>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</si>
  <si>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</si>
  <si>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</si>
  <si>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</si>
  <si>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</si>
  <si>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</si>
  <si>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</si>
  <si>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</si>
  <si>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</si>
  <si>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</si>
  <si>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</si>
  <si>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</si>
  <si>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</si>
  <si>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</si>
  <si>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</si>
  <si>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</si>
  <si>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</si>
  <si>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</si>
  <si>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</si>
  <si>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</si>
  <si>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</si>
  <si>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</si>
  <si>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</si>
  <si>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</si>
  <si>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</si>
  <si>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</si>
  <si>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</si>
  <si>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</si>
  <si>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</si>
  <si>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</si>
  <si>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</si>
  <si>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</si>
  <si>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</si>
  <si>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</si>
  <si>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</si>
  <si>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</si>
  <si>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</si>
  <si>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</si>
  <si>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</si>
  <si>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</si>
  <si>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</si>
  <si>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</si>
  <si>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</si>
  <si>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</si>
  <si>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</si>
  <si>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</si>
  <si>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</si>
  <si>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</si>
  <si>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</si>
  <si>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</si>
  <si>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</si>
  <si>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</si>
  <si>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</si>
  <si>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</si>
  <si>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</si>
  <si>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</si>
  <si>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</si>
  <si>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</si>
  <si>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</si>
  <si>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</si>
  <si>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</si>
  <si>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</si>
  <si>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</si>
  <si>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</si>
  <si>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</si>
  <si>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</si>
  <si>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</si>
  <si>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</si>
  <si>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</si>
  <si>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</si>
  <si>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</si>
  <si>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</si>
  <si>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</si>
  <si>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</si>
  <si>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</si>
  <si>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</si>
  <si>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</si>
  <si>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</si>
  <si>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</si>
  <si>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</si>
  <si>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</si>
  <si>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</si>
  <si>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</si>
  <si>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</si>
  <si>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</si>
  <si>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</si>
  <si>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</si>
  <si>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</si>
  <si>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</si>
  <si>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</si>
  <si>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</si>
  <si>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</si>
  <si>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</si>
  <si>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</si>
  <si>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</si>
  <si>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</si>
  <si>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</si>
  <si>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</si>
  <si>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</si>
  <si>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</si>
  <si>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</si>
  <si>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</si>
  <si>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</si>
  <si>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</si>
  <si>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</si>
  <si>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</si>
  <si>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</si>
  <si>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</si>
  <si>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</si>
  <si>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</si>
  <si>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</si>
  <si>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</si>
  <si>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</si>
  <si>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</si>
  <si>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</si>
  <si>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</si>
  <si>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</si>
  <si>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</si>
  <si>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</si>
  <si>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</si>
  <si>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</si>
  <si>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</si>
  <si>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</si>
  <si>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</si>
  <si>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</si>
  <si>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</si>
  <si>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</si>
  <si>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</si>
  <si>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</si>
  <si>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</si>
  <si>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</si>
  <si>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</si>
  <si>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</si>
  <si>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</si>
  <si>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</si>
  <si>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</si>
  <si>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</si>
  <si>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</si>
  <si>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</si>
  <si>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</si>
  <si>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</si>
  <si>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</si>
  <si>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</si>
  <si>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</si>
  <si>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</si>
  <si>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</si>
  <si>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</si>
  <si>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</si>
  <si>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</si>
  <si>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</si>
  <si>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</si>
  <si>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</si>
  <si>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</si>
  <si>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</si>
  <si>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</si>
  <si>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</si>
  <si>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</si>
  <si>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</si>
  <si>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</si>
  <si>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</si>
  <si>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</si>
  <si>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</si>
  <si>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</si>
  <si>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</si>
  <si>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</si>
  <si>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</si>
  <si>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</si>
  <si>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</si>
  <si>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</si>
  <si>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</si>
  <si>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</si>
  <si>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</si>
  <si>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</si>
  <si>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</si>
  <si>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</si>
  <si>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</si>
  <si>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</si>
  <si>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</si>
  <si>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</si>
  <si>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</si>
  <si>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</si>
  <si>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</si>
  <si>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</si>
  <si>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</si>
  <si>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</si>
  <si>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</si>
  <si>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</si>
  <si>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</si>
  <si>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</si>
  <si>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</si>
  <si>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</si>
  <si>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</si>
  <si>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</si>
  <si>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</si>
  <si>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</si>
  <si>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</si>
  <si>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</si>
  <si>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</si>
  <si>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</si>
  <si>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</si>
  <si>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</si>
  <si>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</si>
  <si>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</si>
  <si>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</si>
  <si>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</si>
  <si>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</si>
  <si>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</si>
  <si>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</si>
  <si>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</si>
  <si>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</si>
  <si>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</si>
  <si>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</si>
  <si>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</si>
  <si>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</si>
  <si>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</si>
  <si>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</si>
  <si>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</si>
  <si>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</si>
  <si>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</si>
  <si>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</si>
  <si>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</si>
  <si>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</si>
  <si>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</si>
  <si>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</si>
  <si>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</si>
  <si>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</si>
  <si>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</si>
  <si>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</si>
  <si>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</si>
  <si>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</si>
  <si>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</si>
  <si>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</si>
  <si>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</si>
  <si>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</si>
  <si>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</si>
  <si>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</si>
  <si>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</si>
  <si>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</si>
  <si>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</si>
  <si>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</si>
  <si>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</si>
  <si>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</si>
  <si>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</si>
  <si>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</si>
  <si>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</si>
  <si>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</si>
  <si>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</si>
  <si>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</si>
  <si>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</si>
  <si>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</si>
  <si>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</si>
  <si>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</si>
  <si>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</si>
  <si>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</si>
  <si>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</si>
  <si>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</si>
  <si>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</si>
  <si>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</si>
  <si>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</si>
  <si>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</si>
  <si>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</si>
  <si>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</si>
  <si>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</si>
  <si>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</si>
  <si>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</si>
  <si>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</si>
  <si>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</si>
  <si>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</si>
  <si>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</si>
  <si>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</si>
  <si>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</si>
  <si>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</si>
  <si>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</si>
  <si>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</si>
  <si>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</si>
  <si>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</si>
  <si>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</si>
  <si>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</si>
  <si>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</si>
  <si>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</si>
  <si>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</si>
  <si>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</si>
  <si>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</si>
  <si>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</si>
  <si>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</si>
  <si>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</si>
  <si>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</si>
  <si>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</si>
  <si>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</si>
  <si>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</si>
  <si>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</si>
  <si>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</si>
  <si>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</si>
  <si>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</si>
  <si>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</si>
  <si>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</si>
  <si>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</si>
  <si>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</si>
  <si>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</si>
  <si>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</si>
  <si>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</si>
  <si>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</si>
  <si>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</si>
  <si>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</si>
  <si>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</si>
  <si>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</si>
  <si>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</si>
  <si>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</si>
  <si>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</si>
  <si>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</si>
  <si>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</si>
  <si>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</si>
  <si>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</si>
  <si>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</si>
  <si>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</si>
  <si>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</si>
  <si>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</si>
  <si>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</si>
  <si>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</si>
  <si>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</si>
  <si>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</si>
  <si>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</si>
  <si>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</si>
  <si>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</si>
  <si>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</si>
  <si>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</si>
  <si>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</si>
  <si>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</si>
  <si>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</si>
  <si>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</si>
  <si>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</si>
  <si>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</si>
  <si>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</si>
  <si>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</si>
  <si>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</si>
  <si>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</si>
  <si>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</si>
  <si>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</si>
  <si>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</si>
  <si>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</si>
  <si>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</si>
  <si>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</si>
  <si>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</si>
  <si>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</si>
  <si>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</si>
  <si>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</si>
  <si>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</si>
  <si>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</si>
  <si>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</si>
  <si>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</si>
  <si>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</si>
  <si>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</si>
  <si>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</si>
  <si>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</si>
  <si>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</si>
  <si>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</si>
  <si>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</si>
  <si>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</si>
  <si>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</si>
  <si>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</si>
  <si>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</si>
  <si>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</si>
  <si>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</si>
  <si>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</si>
  <si>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</si>
  <si>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</si>
  <si>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</si>
  <si>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</si>
  <si>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</si>
  <si>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</si>
  <si>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</si>
  <si>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</si>
  <si>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</si>
  <si>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</si>
  <si>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</si>
  <si>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</si>
  <si>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</si>
  <si>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</si>
  <si>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</si>
  <si>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</si>
  <si>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</si>
  <si>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</si>
  <si>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</si>
  <si>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</si>
  <si>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</si>
  <si>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</si>
  <si>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</si>
  <si>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</si>
  <si>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</si>
  <si>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</si>
  <si>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</si>
  <si>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</si>
  <si>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</si>
  <si>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</si>
  <si>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</si>
  <si>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</si>
  <si>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</si>
  <si>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</si>
  <si>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</si>
  <si>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</si>
  <si>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</si>
  <si>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</si>
  <si>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</si>
  <si>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</si>
  <si>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</si>
  <si>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</si>
  <si>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</si>
  <si>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</si>
  <si>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</si>
  <si>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</si>
  <si>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</si>
  <si>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</si>
  <si>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</si>
  <si>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</si>
  <si>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</si>
  <si>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</si>
  <si>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</si>
  <si>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</si>
  <si>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</si>
  <si>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</si>
  <si>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</si>
  <si>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</si>
  <si>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</si>
  <si>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</si>
  <si>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</si>
  <si>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</si>
  <si>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</si>
  <si>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</si>
  <si>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</si>
  <si>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</si>
  <si>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</si>
  <si>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</si>
  <si>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</si>
  <si>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</si>
  <si>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</si>
  <si>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</si>
  <si>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</si>
  <si>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</si>
  <si>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</si>
  <si>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</si>
  <si>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</si>
  <si>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</si>
  <si>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</si>
  <si>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</si>
  <si>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</si>
  <si>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</si>
  <si>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</si>
  <si>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</si>
  <si>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</si>
  <si>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</si>
  <si>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</si>
  <si>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</si>
  <si>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</si>
  <si>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</si>
  <si>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</si>
  <si>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</si>
  <si>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</si>
  <si>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</si>
  <si>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</si>
  <si>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</si>
  <si>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</si>
  <si>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</si>
  <si>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</si>
  <si>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</si>
  <si>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</si>
  <si>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</si>
  <si>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</si>
  <si>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</si>
  <si>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</si>
  <si>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</si>
  <si>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</si>
  <si>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</si>
  <si>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</si>
  <si>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</si>
  <si>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</si>
  <si>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</si>
  <si>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</si>
  <si>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</si>
  <si>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</si>
  <si>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</si>
  <si>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</si>
  <si>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</si>
  <si>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</si>
  <si>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</si>
  <si>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</si>
  <si>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</si>
  <si>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</si>
  <si>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</si>
  <si>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</si>
  <si>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</si>
  <si>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</si>
  <si>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</si>
  <si>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</si>
  <si>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</si>
  <si>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</si>
  <si>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</si>
  <si>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</si>
  <si>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</si>
  <si>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</si>
  <si>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</si>
  <si>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</si>
  <si>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</si>
  <si>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</si>
  <si>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</si>
  <si>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</si>
  <si>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</si>
  <si>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</si>
  <si>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</si>
  <si>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</si>
  <si>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</si>
  <si>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</si>
  <si>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</si>
  <si>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</si>
  <si>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</si>
  <si>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</si>
  <si>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</si>
  <si>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</si>
  <si>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</si>
  <si>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</si>
  <si>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</si>
  <si>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</si>
  <si>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</si>
  <si>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</si>
  <si>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</si>
  <si>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</si>
  <si>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</si>
  <si>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</si>
  <si>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</si>
  <si>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</si>
  <si>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</si>
  <si>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</si>
  <si>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</si>
  <si>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</si>
  <si>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</si>
  <si>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</si>
  <si>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</si>
  <si>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</si>
  <si>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</si>
  <si>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</si>
  <si>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</si>
  <si>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</si>
  <si>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</si>
  <si>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</si>
  <si>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</si>
  <si>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</si>
  <si>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</si>
  <si>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</si>
  <si>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</si>
  <si>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</si>
  <si>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</si>
  <si>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</si>
  <si>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</si>
  <si>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</si>
  <si>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</si>
  <si>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</si>
  <si>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</si>
  <si>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</si>
  <si>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</si>
  <si>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</si>
  <si>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</si>
  <si>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</si>
  <si>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</si>
  <si>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</si>
  <si>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</si>
  <si>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</si>
  <si>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</si>
  <si>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</si>
  <si>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</si>
  <si>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</si>
  <si>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</si>
  <si>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</si>
  <si>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</si>
  <si>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</si>
  <si>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</si>
  <si>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</si>
  <si>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</si>
  <si>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</si>
  <si>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</si>
  <si>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</si>
  <si>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</si>
  <si>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</si>
  <si>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</si>
  <si>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</si>
  <si>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</si>
  <si>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</si>
  <si>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</si>
  <si>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</si>
  <si>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</si>
  <si>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</si>
  <si>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</si>
  <si>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</si>
  <si>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</si>
  <si>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</si>
  <si>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</si>
  <si>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</si>
  <si>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</si>
  <si>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</si>
  <si>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</si>
  <si>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</si>
  <si>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</si>
  <si>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</si>
  <si>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</si>
  <si>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</si>
  <si>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</si>
  <si>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</si>
  <si>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</si>
  <si>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</si>
  <si>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</si>
  <si>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</si>
  <si>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</si>
  <si>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</si>
  <si>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</si>
  <si>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</si>
  <si>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</si>
  <si>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</si>
  <si>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</si>
  <si>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</si>
  <si>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</si>
  <si>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</si>
  <si>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</si>
  <si>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</si>
  <si>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</si>
  <si>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</si>
  <si>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</si>
  <si>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</si>
  <si>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</si>
  <si>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</si>
  <si>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</si>
  <si>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</si>
  <si>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</si>
  <si>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</si>
  <si>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</si>
  <si>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</si>
  <si>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</si>
  <si>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</si>
  <si>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</si>
  <si>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</si>
  <si>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</si>
  <si>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</si>
  <si>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</si>
  <si>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</si>
  <si>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</si>
  <si>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</si>
  <si>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</si>
  <si>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</si>
  <si>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</si>
  <si>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</si>
  <si>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</si>
  <si>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</si>
  <si>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</si>
  <si>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</si>
  <si>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</si>
  <si>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</si>
  <si>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</si>
  <si>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</si>
  <si>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</si>
  <si>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</si>
  <si>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</si>
  <si>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</si>
  <si>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</si>
  <si>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</si>
  <si>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</si>
  <si>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</si>
  <si>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</si>
  <si>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</si>
  <si>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</si>
  <si>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</si>
  <si>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</si>
  <si>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</si>
  <si>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</si>
  <si>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</si>
  <si>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</si>
  <si>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</si>
  <si>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</si>
  <si>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</si>
  <si>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</si>
  <si>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</si>
  <si>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</si>
  <si>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</si>
  <si>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</si>
  <si>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</si>
  <si>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</si>
  <si>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</si>
  <si>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</si>
  <si>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</si>
  <si>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</si>
  <si>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</si>
  <si>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</si>
  <si>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</si>
  <si>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</si>
  <si>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</si>
  <si>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</si>
  <si>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</si>
  <si>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</si>
  <si>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</si>
  <si>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</si>
  <si>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</si>
  <si>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</si>
  <si>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</si>
  <si>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</si>
  <si>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</si>
  <si>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</si>
  <si>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</si>
  <si>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</si>
  <si>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</si>
  <si>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</si>
  <si>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</si>
  <si>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</si>
  <si>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</si>
  <si>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</si>
  <si>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</si>
  <si>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</si>
  <si>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</si>
  <si>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</si>
  <si>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</si>
  <si>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</si>
  <si>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</si>
  <si>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</si>
  <si>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</si>
  <si>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</si>
  <si>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</si>
  <si>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</si>
  <si>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</si>
  <si>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</si>
  <si>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</si>
  <si>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</si>
  <si>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</si>
  <si>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</si>
  <si>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</si>
  <si>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</si>
  <si>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</si>
  <si>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</si>
  <si>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</si>
  <si>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</si>
  <si>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</si>
  <si>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</si>
  <si>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</si>
  <si>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</si>
  <si>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</si>
  <si>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</si>
  <si>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</si>
  <si>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</si>
  <si>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</si>
  <si>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</si>
  <si>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</si>
  <si>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</si>
  <si>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</si>
  <si>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</si>
  <si>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</si>
  <si>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</si>
  <si>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</si>
  <si>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</si>
  <si>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</si>
  <si>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</si>
  <si>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</si>
  <si>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</si>
  <si>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</si>
  <si>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</si>
  <si>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</si>
  <si>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</si>
  <si>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</si>
  <si>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</si>
  <si>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</si>
  <si>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</si>
  <si>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</si>
  <si>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</si>
  <si>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</si>
  <si>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</si>
  <si>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</si>
  <si>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</si>
  <si>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</si>
  <si>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</si>
  <si>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</si>
  <si>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</si>
  <si>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</si>
  <si>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</si>
  <si>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</si>
  <si>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</si>
  <si>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</si>
  <si>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</si>
  <si>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</si>
  <si>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</si>
  <si>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</si>
  <si>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</si>
  <si>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</si>
  <si>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</si>
  <si>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</si>
  <si>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</si>
  <si>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</si>
  <si>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</si>
  <si>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</si>
  <si>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</si>
  <si>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</si>
  <si>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</si>
  <si>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</si>
  <si>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</si>
  <si>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</si>
  <si>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</si>
  <si>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</si>
  <si>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</si>
  <si>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</si>
  <si>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</si>
  <si>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</si>
  <si>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</si>
  <si>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</si>
  <si>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</si>
  <si>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</si>
  <si>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</si>
  <si>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</si>
  <si>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</si>
  <si>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</si>
  <si>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</si>
  <si>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</si>
  <si>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</si>
  <si>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</si>
  <si>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</si>
  <si>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</si>
  <si>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</si>
  <si>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</si>
  <si>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</si>
  <si>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</si>
  <si>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</si>
  <si>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</si>
  <si>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</si>
  <si>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</si>
  <si>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</si>
  <si>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</si>
  <si>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</si>
  <si>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</si>
  <si>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</si>
  <si>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</si>
  <si>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</si>
  <si>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</si>
  <si>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</si>
  <si>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</si>
  <si>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</si>
  <si>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</si>
  <si>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</si>
  <si>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</si>
  <si>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</si>
  <si>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</si>
  <si>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</si>
  <si>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</si>
  <si>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</si>
  <si>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</si>
  <si>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</si>
  <si>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</si>
  <si>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</si>
  <si>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</si>
  <si>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</si>
  <si>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</si>
  <si>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</si>
  <si>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</si>
  <si>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</si>
  <si>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</si>
  <si>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</si>
  <si>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</si>
  <si>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</si>
  <si>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</si>
  <si>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</si>
  <si>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</si>
  <si>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</si>
  <si>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</si>
  <si>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</si>
  <si>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</si>
  <si>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</si>
  <si>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</si>
  <si>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</si>
  <si>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</si>
  <si>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</si>
  <si>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</si>
  <si>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</si>
  <si>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</si>
  <si>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</si>
  <si>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</si>
  <si>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</si>
  <si>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</si>
  <si>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</si>
  <si>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</si>
  <si>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</si>
  <si>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</si>
  <si>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</si>
  <si>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</si>
  <si>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</si>
  <si>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</si>
  <si>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</si>
  <si>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</si>
  <si>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</si>
  <si>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</si>
  <si>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</si>
  <si>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</si>
  <si>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</si>
  <si>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</si>
  <si>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</si>
  <si>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</si>
  <si>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</si>
  <si>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</si>
  <si>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</si>
  <si>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</si>
  <si>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</si>
  <si>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</si>
  <si>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</si>
  <si>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</si>
  <si>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</si>
  <si>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</si>
  <si>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</si>
  <si>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</si>
  <si>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</si>
  <si>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</si>
  <si>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</si>
  <si>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</si>
  <si>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</si>
  <si>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</si>
  <si>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</si>
  <si>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</si>
  <si>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</si>
  <si>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</si>
  <si>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</si>
  <si>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</si>
  <si>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</si>
  <si>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</si>
  <si>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</si>
  <si>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</si>
  <si>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</si>
  <si>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</si>
  <si>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</si>
  <si>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</si>
  <si>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</si>
  <si>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</si>
  <si>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</si>
  <si>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</si>
  <si>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</si>
  <si>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</si>
  <si>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</si>
  <si>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</si>
  <si>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</si>
  <si>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</si>
  <si>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</si>
  <si>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</si>
  <si>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</si>
  <si>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</si>
  <si>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</si>
  <si>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</si>
  <si>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</si>
  <si>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</si>
  <si>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</si>
  <si>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</si>
  <si>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</si>
  <si>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</si>
  <si>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</si>
  <si>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</si>
  <si>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</si>
  <si>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</si>
  <si>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</si>
  <si>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</si>
  <si>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</si>
  <si>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</si>
  <si>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</si>
  <si>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</si>
  <si>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</si>
  <si>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</si>
  <si>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</si>
  <si>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</si>
  <si>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</si>
  <si>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</si>
  <si>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</si>
  <si>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</si>
  <si>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</si>
  <si>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</si>
  <si>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</si>
  <si>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</si>
  <si>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</si>
  <si>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</si>
  <si>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</si>
  <si>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</si>
  <si>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</si>
  <si>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</si>
  <si>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</si>
  <si>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</si>
  <si>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</si>
  <si>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</si>
  <si>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</si>
  <si>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</si>
  <si>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</si>
  <si>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</si>
  <si>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</si>
  <si>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</si>
  <si>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</si>
  <si>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</si>
  <si>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</si>
  <si>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</si>
  <si>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</si>
  <si>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</si>
  <si>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</si>
  <si>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</si>
  <si>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</si>
  <si>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</si>
  <si>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</si>
  <si>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</si>
  <si>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</si>
  <si>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</si>
  <si>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</si>
  <si>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</si>
  <si>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</si>
  <si>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</si>
  <si>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</si>
  <si>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</si>
  <si>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</si>
  <si>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</si>
  <si>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</si>
  <si>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</si>
  <si>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</si>
  <si>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</si>
  <si>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</si>
  <si>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</si>
  <si>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</si>
  <si>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</si>
  <si>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</si>
  <si>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</si>
  <si>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</si>
  <si>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</si>
  <si>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</si>
  <si>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</si>
  <si>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</si>
  <si>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</si>
  <si>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</si>
  <si>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</si>
  <si>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</si>
  <si>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</si>
  <si>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</si>
  <si>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</si>
  <si>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</si>
  <si>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</si>
  <si>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</si>
  <si>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</si>
  <si>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</si>
  <si>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</si>
  <si>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</si>
  <si>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</si>
  <si>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</si>
  <si>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</si>
  <si>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</si>
  <si>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</si>
  <si>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</si>
  <si>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</si>
  <si>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</si>
  <si>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</si>
  <si>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</si>
  <si>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</si>
  <si>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</si>
  <si>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</si>
  <si>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</si>
  <si>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</si>
  <si>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</si>
  <si>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</si>
  <si>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</si>
  <si>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</si>
  <si>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</si>
  <si>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</si>
  <si>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</si>
  <si>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</si>
  <si>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</si>
  <si>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</si>
  <si>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</si>
  <si>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</si>
  <si>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</si>
  <si>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</si>
  <si>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</si>
  <si>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</si>
  <si>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</si>
  <si>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</si>
  <si>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</si>
  <si>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</si>
  <si>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</si>
  <si>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</si>
  <si>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</si>
  <si>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</si>
  <si>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</si>
  <si>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</si>
  <si>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</si>
  <si>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</si>
  <si>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</si>
  <si>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</si>
  <si>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</si>
  <si>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</si>
  <si>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</si>
  <si>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</si>
  <si>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</si>
  <si>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</si>
  <si>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</si>
  <si>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</si>
  <si>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</si>
  <si>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</si>
  <si>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</si>
  <si>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</si>
  <si>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</si>
  <si>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</si>
  <si>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</si>
  <si>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</si>
  <si>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</si>
  <si>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</si>
  <si>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</si>
  <si>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</si>
  <si>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</si>
  <si>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</si>
  <si>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</si>
  <si>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</si>
  <si>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</si>
  <si>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</si>
  <si>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</si>
  <si>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</si>
  <si>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</si>
  <si>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</si>
  <si>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</si>
  <si>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</si>
  <si>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</si>
  <si>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</si>
  <si>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</si>
  <si>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</si>
  <si>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</si>
  <si>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</si>
  <si>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</si>
  <si>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</si>
  <si>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</si>
  <si>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</si>
  <si>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</si>
  <si>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</si>
  <si>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</si>
  <si>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</si>
  <si>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</si>
  <si>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</si>
  <si>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</si>
  <si>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</si>
  <si>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</si>
  <si>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</si>
  <si>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</si>
  <si>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</si>
  <si>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</si>
  <si>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</si>
  <si>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</si>
  <si>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</si>
  <si>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</si>
  <si>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</si>
  <si>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</si>
  <si>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</si>
  <si>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</si>
  <si>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</si>
  <si>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</si>
  <si>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</si>
  <si>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</si>
  <si>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</si>
  <si>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</si>
  <si>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</si>
  <si>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</si>
  <si>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</si>
  <si>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</si>
  <si>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</si>
  <si>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</si>
  <si>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</si>
  <si>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</si>
  <si>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</si>
  <si>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</si>
  <si>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</si>
  <si>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</si>
  <si>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</si>
  <si>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</si>
  <si>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</si>
  <si>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</si>
  <si>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</si>
  <si>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</si>
  <si>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</si>
  <si>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</si>
  <si>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</si>
  <si>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</si>
  <si>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</si>
  <si>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</si>
  <si>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</si>
  <si>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</si>
  <si>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</si>
  <si>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</si>
  <si>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</si>
  <si>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</si>
  <si>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</si>
  <si>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</si>
  <si>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</si>
  <si>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</si>
  <si>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</si>
  <si>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</si>
  <si>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</si>
  <si>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</si>
  <si>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</si>
  <si>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</si>
  <si>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</si>
  <si>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</si>
  <si>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</si>
  <si>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</si>
  <si>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</si>
  <si>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</si>
  <si>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</si>
  <si>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</si>
  <si>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</si>
  <si>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</si>
  <si>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</si>
  <si>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</si>
  <si>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</si>
  <si>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</si>
  <si>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</si>
  <si>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</si>
  <si>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</si>
  <si>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</si>
  <si>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</si>
  <si>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</si>
  <si>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</si>
  <si>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</si>
  <si>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</si>
  <si>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</si>
  <si>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</si>
  <si>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</si>
  <si>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</si>
  <si>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</si>
  <si>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</si>
  <si>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</si>
  <si>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</si>
  <si>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</si>
  <si>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</si>
  <si>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</si>
  <si>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</si>
  <si>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</si>
  <si>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</si>
  <si>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</si>
  <si>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</si>
  <si>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</si>
  <si>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</si>
  <si>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</si>
  <si>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</si>
  <si>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</si>
  <si>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</si>
  <si>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</si>
  <si>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</si>
  <si>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</si>
  <si>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</si>
  <si>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</si>
  <si>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</si>
  <si>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</si>
  <si>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</si>
  <si>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</si>
  <si>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</si>
  <si>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</si>
  <si>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</si>
  <si>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</si>
  <si>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</si>
  <si>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</si>
  <si>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</si>
  <si>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</si>
  <si>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</si>
  <si>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</si>
  <si>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</si>
  <si>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</si>
  <si>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</si>
  <si>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</si>
  <si>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</si>
  <si>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</si>
  <si>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</si>
  <si>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</si>
  <si>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</si>
  <si>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</si>
  <si>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</si>
  <si>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</si>
  <si>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</si>
  <si>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</si>
  <si>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</si>
  <si>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</si>
  <si>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</si>
  <si>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</si>
  <si>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</si>
  <si>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</si>
  <si>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</si>
  <si>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</si>
  <si>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</si>
  <si>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</si>
  <si>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</si>
  <si>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</si>
  <si>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</si>
  <si>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</si>
  <si>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</si>
  <si>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</si>
  <si>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</si>
  <si>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</si>
  <si>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</si>
  <si>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</si>
  <si>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</si>
  <si>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</si>
  <si>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</si>
  <si>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</si>
  <si>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</si>
  <si>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</si>
  <si>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</si>
  <si>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</si>
  <si>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</si>
  <si>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</si>
  <si>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</si>
  <si>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</si>
  <si>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</si>
  <si>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</si>
  <si>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</si>
  <si>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</si>
  <si>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</si>
  <si>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</si>
  <si>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</si>
  <si>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</si>
  <si>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</si>
  <si>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</si>
  <si>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</si>
  <si>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</si>
  <si>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</si>
  <si>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</si>
  <si>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</si>
  <si>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</si>
  <si>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</si>
  <si>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</si>
  <si>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</si>
  <si>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</si>
  <si>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</si>
  <si>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</si>
  <si>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</si>
  <si>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</si>
  <si>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</si>
  <si>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</si>
  <si>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</si>
  <si>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</si>
  <si>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</si>
  <si>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</si>
  <si>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</si>
  <si>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</si>
  <si>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</si>
  <si>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</si>
  <si>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</si>
  <si>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</si>
  <si>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</si>
  <si>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</si>
  <si>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</si>
  <si>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</si>
  <si>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</si>
  <si>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</si>
  <si>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</si>
  <si>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</si>
  <si>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</si>
  <si>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</si>
  <si>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</si>
  <si>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</si>
  <si>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</si>
  <si>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</si>
  <si>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</si>
  <si>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</si>
  <si>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</si>
  <si>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</si>
  <si>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</si>
  <si>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</si>
  <si>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</si>
  <si>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</si>
  <si>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</si>
  <si>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</si>
  <si>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</si>
  <si>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</si>
  <si>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</si>
  <si>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</si>
  <si>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</si>
  <si>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</si>
  <si>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</si>
  <si>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</si>
  <si>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</si>
  <si>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</si>
  <si>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</si>
  <si>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</si>
  <si>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</si>
  <si>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</si>
  <si>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</si>
  <si>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</si>
  <si>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</si>
  <si>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</si>
  <si>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</si>
  <si>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</si>
  <si>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</si>
  <si>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</si>
  <si>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</si>
  <si>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</si>
  <si>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</si>
  <si>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</si>
  <si>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</si>
  <si>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</si>
  <si>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</si>
  <si>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</si>
  <si>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</si>
  <si>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</si>
  <si>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</si>
  <si>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</si>
  <si>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</si>
  <si>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</si>
  <si>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</si>
  <si>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</si>
  <si>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</si>
  <si>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</si>
  <si>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</si>
  <si>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</si>
  <si>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</si>
  <si>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</si>
  <si>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</si>
  <si>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</si>
  <si>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</si>
  <si>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</si>
  <si>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</si>
  <si>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</si>
  <si>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</si>
  <si>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</si>
  <si>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</si>
  <si>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</si>
  <si>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</si>
  <si>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</si>
  <si>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</si>
  <si>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</si>
  <si>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</si>
  <si>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</si>
  <si>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</si>
  <si>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</si>
  <si>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</si>
  <si>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</si>
  <si>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</si>
  <si>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</si>
  <si>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</si>
  <si>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</si>
  <si>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</si>
  <si>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</si>
  <si>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</si>
  <si>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</si>
  <si>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</si>
  <si>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</si>
  <si>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</si>
  <si>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</si>
  <si>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</si>
  <si>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</si>
  <si>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</si>
  <si>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</si>
  <si>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</si>
  <si>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</si>
  <si>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</si>
  <si>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</si>
  <si>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</si>
  <si>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</si>
  <si>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</si>
  <si>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</si>
  <si>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</si>
  <si>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</si>
  <si>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</si>
  <si>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</si>
  <si>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</si>
  <si>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</si>
  <si>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</si>
  <si>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</si>
  <si>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</si>
  <si>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</si>
  <si>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</si>
  <si>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</si>
  <si>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</si>
  <si>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</si>
  <si>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</si>
  <si>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</si>
  <si>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</si>
  <si>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</si>
  <si>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</si>
  <si>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</si>
  <si>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</si>
  <si>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</si>
  <si>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</si>
  <si>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</si>
  <si>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</si>
  <si>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</si>
  <si>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</si>
  <si>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</si>
  <si>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</si>
  <si>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</si>
  <si>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</si>
  <si>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</si>
  <si>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</si>
  <si>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</si>
  <si>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</si>
  <si>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</si>
  <si>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</si>
  <si>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</si>
  <si>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</si>
  <si>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</si>
  <si>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</si>
  <si>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</si>
  <si>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</si>
  <si>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</si>
  <si>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</si>
  <si>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</si>
  <si>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</si>
  <si>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</si>
  <si>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</si>
  <si>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</si>
  <si>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</si>
  <si>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</si>
  <si>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</si>
  <si>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</si>
  <si>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</si>
  <si>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</si>
  <si>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</si>
  <si>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</si>
  <si>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</si>
  <si>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</si>
  <si>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</si>
  <si>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</si>
  <si>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</si>
  <si>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</si>
  <si>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</si>
  <si>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</si>
  <si>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</si>
  <si>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</si>
  <si>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</si>
  <si>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</si>
  <si>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</si>
  <si>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</si>
  <si>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</si>
  <si>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</si>
  <si>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</si>
  <si>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</si>
  <si>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</si>
  <si>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</si>
  <si>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</si>
  <si>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</si>
  <si>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</si>
  <si>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</si>
  <si>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</si>
  <si>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</si>
  <si>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</si>
  <si>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</si>
  <si>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</si>
  <si>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</si>
  <si>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</si>
  <si>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</si>
  <si>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</si>
  <si>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</si>
  <si>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</si>
  <si>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</si>
  <si>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</si>
  <si>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</si>
  <si>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</si>
  <si>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</si>
  <si>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</si>
  <si>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</si>
  <si>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</si>
  <si>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</si>
  <si>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</si>
  <si>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</si>
  <si>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</si>
  <si>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</si>
  <si>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</si>
  <si>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</si>
  <si>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</si>
  <si>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</si>
  <si>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</si>
  <si>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</si>
  <si>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</si>
  <si>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</si>
  <si>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</si>
  <si>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</si>
  <si>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</si>
  <si>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</si>
  <si>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</si>
  <si>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</si>
  <si>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</si>
  <si>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</si>
  <si>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</si>
  <si>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</si>
  <si>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</si>
  <si>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</si>
  <si>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</si>
  <si>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</si>
  <si>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</si>
  <si>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</si>
  <si>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</si>
  <si>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</si>
  <si>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</si>
  <si>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</si>
  <si>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</si>
  <si>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</si>
  <si>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</si>
  <si>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</si>
  <si>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</si>
  <si>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</si>
  <si>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</si>
  <si>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</si>
  <si>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</si>
  <si>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</si>
  <si>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</si>
  <si>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</si>
  <si>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</si>
  <si>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</si>
  <si>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</si>
  <si>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</si>
  <si>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</si>
  <si>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</si>
  <si>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</si>
  <si>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</si>
  <si>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</si>
  <si>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</si>
  <si>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</si>
  <si>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</si>
  <si>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</si>
  <si>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</si>
  <si>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</si>
  <si>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</si>
  <si>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</si>
  <si>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</si>
  <si>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</si>
  <si>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</si>
  <si>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</si>
  <si>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</si>
  <si>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</si>
  <si>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</si>
  <si>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</si>
  <si>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</si>
  <si>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</si>
  <si>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</si>
  <si>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</si>
  <si>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</si>
  <si>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</si>
  <si>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</si>
  <si>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</si>
  <si>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</si>
  <si>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</si>
  <si>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</si>
  <si>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</si>
  <si>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</si>
  <si>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</si>
  <si>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</si>
  <si>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</si>
  <si>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</si>
  <si>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</si>
  <si>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</si>
  <si>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</si>
  <si>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</si>
  <si>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</si>
  <si>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</si>
  <si>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</si>
  <si>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</si>
  <si>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</si>
  <si>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</si>
  <si>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</si>
  <si>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</si>
  <si>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</si>
  <si>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</si>
  <si>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</si>
  <si>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</si>
  <si>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</si>
  <si>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</si>
  <si>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</si>
  <si>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</si>
  <si>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</si>
  <si>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</si>
  <si>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</si>
  <si>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</si>
  <si>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</si>
  <si>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</si>
  <si>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</si>
  <si>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</si>
  <si>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</si>
  <si>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</si>
  <si>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</si>
  <si>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</si>
  <si>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</si>
  <si>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</si>
  <si>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</si>
  <si>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</si>
  <si>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</si>
  <si>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</si>
  <si>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</si>
  <si>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</si>
  <si>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</si>
  <si>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</si>
  <si>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</si>
  <si>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</si>
  <si>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</si>
  <si>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</si>
  <si>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</si>
  <si>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</si>
  <si>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</si>
  <si>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</si>
  <si>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</si>
  <si>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</si>
  <si>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</si>
  <si>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</si>
  <si>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</si>
  <si>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</si>
  <si>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</si>
  <si>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</si>
  <si>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</si>
  <si>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</si>
  <si>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</si>
  <si>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</si>
  <si>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</si>
  <si>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</si>
  <si>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</si>
  <si>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</si>
  <si>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</si>
  <si>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</si>
  <si>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</si>
  <si>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</si>
  <si>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</si>
  <si>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</si>
  <si>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</si>
  <si>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</si>
  <si>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</si>
  <si>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</si>
  <si>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</si>
  <si>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</si>
  <si>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</si>
  <si>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</si>
  <si>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</si>
  <si>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</si>
  <si>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</si>
  <si>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</si>
  <si>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</si>
  <si>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</si>
  <si>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</si>
  <si>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</si>
  <si>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</si>
  <si>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</si>
  <si>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</si>
  <si>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</si>
  <si>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</si>
  <si>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</si>
  <si>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</si>
  <si>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</si>
  <si>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</si>
  <si>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</si>
  <si>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</si>
  <si>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</si>
  <si>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</si>
  <si>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</si>
  <si>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</si>
  <si>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</si>
  <si>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</si>
  <si>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</si>
  <si>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</si>
  <si>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</si>
  <si>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</si>
  <si>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</si>
  <si>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</si>
  <si>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</si>
  <si>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</si>
  <si>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</si>
  <si>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</si>
  <si>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</si>
  <si>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</si>
  <si>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</si>
  <si>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</si>
  <si>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</si>
  <si>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</si>
  <si>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</si>
  <si>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</si>
  <si>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</si>
  <si>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</si>
  <si>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</si>
  <si>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</si>
  <si>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</si>
  <si>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</si>
  <si>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</si>
  <si>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</si>
  <si>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</si>
  <si>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</si>
  <si>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</si>
  <si>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</si>
  <si>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</si>
  <si>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</si>
  <si>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</si>
  <si>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</si>
  <si>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</si>
  <si>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</si>
  <si>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</si>
  <si>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</si>
  <si>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</si>
  <si>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</si>
  <si>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</si>
  <si>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</si>
  <si>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</si>
  <si>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</si>
  <si>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</si>
  <si>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</si>
  <si>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</si>
  <si>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</si>
  <si>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</si>
  <si>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</si>
  <si>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</si>
  <si>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</si>
  <si>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</si>
  <si>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</si>
  <si>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</si>
  <si>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</si>
  <si>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</si>
  <si>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</si>
  <si>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</si>
  <si>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</si>
  <si>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</si>
  <si>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</si>
  <si>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</si>
  <si>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</si>
  <si>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</si>
  <si>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</si>
  <si>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</si>
  <si>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</si>
  <si>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</si>
  <si>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</si>
  <si>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</si>
  <si>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</si>
  <si>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</si>
  <si>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</si>
  <si>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</si>
  <si>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</si>
  <si>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</si>
  <si>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</si>
  <si>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</si>
  <si>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</si>
  <si>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</si>
  <si>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</si>
  <si>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</si>
  <si>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</si>
  <si>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</si>
  <si>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</si>
  <si>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</si>
  <si>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</si>
  <si>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</si>
  <si>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</si>
  <si>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</si>
  <si>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</si>
  <si>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</si>
  <si>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</si>
  <si>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</si>
  <si>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</si>
  <si>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</si>
  <si>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</si>
  <si>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</si>
  <si>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</si>
  <si>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</si>
  <si>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</si>
  <si>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</si>
  <si>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</si>
  <si>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</si>
  <si>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</si>
  <si>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</si>
  <si>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</si>
  <si>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</si>
  <si>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</si>
  <si>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</si>
  <si>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</si>
  <si>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</si>
  <si>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</si>
  <si>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</si>
  <si>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</si>
  <si>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</si>
  <si>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</si>
  <si>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</si>
  <si>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</si>
  <si>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</si>
  <si>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</si>
  <si>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</si>
  <si>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</si>
  <si>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</si>
  <si>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</si>
  <si>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</si>
  <si>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</si>
  <si>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</si>
  <si>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</si>
  <si>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</si>
  <si>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</si>
  <si>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</si>
  <si>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</si>
  <si>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</si>
  <si>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</si>
  <si>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</si>
  <si>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</si>
  <si>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</si>
  <si>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</si>
  <si>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</si>
  <si>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</si>
  <si>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</si>
  <si>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</si>
  <si>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</si>
  <si>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</si>
  <si>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</si>
  <si>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</si>
  <si>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</si>
  <si>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</si>
  <si>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</si>
  <si>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</si>
  <si>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</si>
  <si>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</si>
  <si>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</si>
  <si>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</si>
  <si>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</si>
  <si>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</si>
  <si>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</si>
  <si>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</si>
  <si>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</si>
  <si>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</si>
  <si>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</si>
  <si>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</si>
  <si>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</si>
  <si>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</si>
  <si>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</si>
  <si>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</si>
  <si>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</si>
  <si>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</si>
  <si>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</si>
  <si>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</si>
  <si>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</si>
  <si>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</si>
  <si>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</si>
  <si>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</si>
  <si>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</si>
  <si>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</si>
  <si>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</si>
  <si>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</si>
  <si>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</si>
  <si>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</si>
  <si>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</si>
  <si>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</si>
  <si>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</si>
  <si>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</si>
  <si>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</si>
  <si>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</si>
  <si>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</si>
  <si>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</si>
  <si>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</si>
  <si>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</si>
  <si>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</si>
  <si>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</si>
  <si>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</si>
  <si>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</si>
  <si>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</si>
  <si>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</si>
  <si>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</si>
  <si>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</si>
  <si>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</si>
  <si>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</si>
  <si>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</si>
  <si>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</si>
  <si>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</si>
  <si>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</si>
  <si>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</si>
  <si>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</si>
  <si>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</si>
  <si>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</si>
  <si>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</si>
  <si>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</si>
  <si>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</si>
  <si>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</si>
  <si>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</si>
  <si>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</si>
  <si>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</si>
  <si>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</si>
  <si>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</si>
  <si>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</si>
  <si>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</si>
  <si>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</si>
  <si>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</si>
  <si>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</si>
  <si>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</si>
  <si>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</si>
  <si>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</si>
  <si>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</si>
  <si>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</si>
  <si>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</si>
  <si>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</si>
  <si>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</si>
  <si>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</si>
  <si>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</si>
  <si>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</si>
  <si>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</si>
  <si>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</si>
  <si>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</si>
  <si>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</si>
  <si>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</si>
  <si>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</si>
  <si>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</si>
  <si>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</si>
  <si>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</si>
  <si>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</si>
  <si>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</si>
  <si>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</si>
  <si>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</si>
  <si>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</si>
  <si>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</si>
  <si>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</si>
  <si>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</si>
  <si>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</si>
  <si>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</si>
  <si>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</si>
  <si>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</si>
  <si>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</si>
  <si>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</si>
  <si>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</si>
  <si>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</si>
  <si>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</si>
  <si>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</si>
  <si>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</si>
  <si>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</si>
  <si>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</si>
  <si>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</si>
  <si>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</si>
  <si>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</si>
  <si>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</si>
  <si>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</si>
  <si>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</si>
  <si>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</si>
  <si>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</si>
  <si>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</si>
  <si>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</si>
  <si>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</si>
  <si>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</si>
  <si>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</si>
  <si>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</si>
  <si>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</si>
  <si>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</si>
  <si>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</si>
  <si>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</si>
  <si>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</si>
  <si>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</si>
  <si>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</si>
  <si>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</si>
  <si>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</si>
  <si>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</si>
  <si>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</si>
  <si>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</si>
  <si>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</si>
  <si>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</si>
  <si>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</si>
  <si>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</si>
  <si>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</si>
  <si>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</si>
  <si>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</si>
  <si>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</si>
  <si>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</si>
  <si>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</si>
  <si>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</si>
  <si>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</si>
  <si>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</si>
  <si>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</si>
  <si>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</si>
  <si>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</si>
  <si>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</si>
  <si>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</si>
  <si>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</si>
  <si>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</si>
  <si>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</si>
  <si>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</si>
  <si>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</si>
  <si>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</si>
  <si>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</si>
  <si>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</si>
  <si>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</si>
  <si>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</si>
  <si>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</si>
  <si>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</si>
  <si>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</si>
  <si>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</si>
  <si>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</si>
  <si>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</si>
  <si>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</si>
  <si>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</si>
  <si>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</si>
  <si>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</si>
  <si>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</si>
  <si>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</si>
  <si>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</si>
  <si>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</si>
  <si>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</si>
  <si>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</si>
  <si>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</si>
  <si>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</si>
  <si>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</si>
  <si>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</si>
  <si>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</si>
  <si>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</si>
  <si>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</si>
  <si>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</si>
  <si>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</si>
  <si>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</si>
  <si>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</si>
  <si>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</si>
  <si>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</si>
  <si>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</si>
  <si>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</si>
  <si>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</si>
  <si>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</si>
  <si>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</si>
  <si>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</si>
  <si>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</si>
  <si>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</si>
  <si>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</si>
  <si>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</si>
  <si>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</si>
  <si>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</si>
  <si>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</si>
  <si>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</si>
  <si>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</si>
  <si>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</si>
  <si>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</si>
  <si>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</si>
  <si>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</si>
  <si>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</si>
  <si>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</si>
  <si>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</si>
  <si>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</si>
  <si>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</si>
  <si>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</si>
  <si>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</si>
  <si>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</si>
  <si>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</si>
  <si>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</si>
  <si>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</si>
  <si>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</si>
  <si>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</si>
  <si>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</si>
  <si>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</si>
  <si>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</si>
  <si>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</si>
  <si>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</si>
  <si>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</si>
  <si>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</si>
  <si>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</si>
  <si>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</si>
  <si>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</si>
  <si>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</si>
  <si>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</si>
  <si>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</si>
  <si>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</si>
  <si>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</si>
  <si>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</si>
  <si>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</si>
  <si>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</si>
  <si>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</si>
  <si>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</si>
  <si>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</si>
  <si>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</si>
  <si>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</si>
  <si>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</si>
  <si>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</si>
  <si>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</si>
  <si>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</si>
  <si>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</si>
  <si>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</si>
  <si>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</si>
  <si>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</si>
  <si>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</si>
  <si>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</si>
  <si>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</si>
  <si>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</si>
  <si>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</si>
  <si>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</si>
  <si>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</si>
  <si>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</si>
  <si>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</si>
  <si>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</si>
  <si>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</si>
  <si>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</si>
  <si>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</si>
  <si>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</si>
  <si>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</si>
  <si>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</si>
  <si>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</si>
  <si>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</si>
  <si>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</si>
  <si>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</si>
  <si>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</si>
  <si>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</si>
  <si>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</si>
  <si>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</si>
  <si>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</si>
  <si>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</si>
  <si>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</si>
  <si>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</si>
  <si>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</si>
  <si>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</si>
  <si>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</si>
  <si>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</si>
  <si>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</si>
  <si>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</si>
  <si>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</si>
  <si>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</si>
  <si>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</si>
  <si>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</si>
  <si>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</si>
  <si>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</si>
  <si>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</si>
  <si>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</si>
  <si>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</si>
  <si>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</si>
  <si>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</si>
  <si>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</si>
  <si>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</si>
  <si>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</si>
  <si>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</si>
  <si>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</si>
  <si>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</si>
  <si>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</si>
  <si>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</si>
  <si>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</si>
  <si>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</si>
  <si>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</si>
  <si>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</si>
  <si>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</si>
  <si>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</si>
  <si>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</si>
  <si>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</si>
  <si>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</si>
  <si>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</si>
  <si>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</si>
  <si>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</si>
  <si>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</si>
  <si>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</si>
  <si>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</si>
  <si>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</si>
  <si>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</si>
  <si>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</si>
  <si>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</si>
  <si>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</si>
  <si>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</si>
  <si>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</si>
  <si>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</si>
  <si>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</si>
  <si>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</si>
  <si>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</si>
  <si>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</si>
  <si>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</si>
  <si>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</si>
  <si>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</si>
  <si>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</si>
  <si>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</si>
  <si>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</si>
  <si>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</si>
  <si>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</si>
  <si>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</si>
  <si>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</si>
  <si>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</si>
  <si>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</si>
  <si>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</si>
  <si>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</si>
  <si>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</si>
  <si>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</si>
  <si>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</si>
  <si>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</si>
  <si>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</si>
  <si>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</si>
  <si>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</si>
  <si>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</si>
  <si>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</si>
  <si>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</si>
  <si>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</si>
  <si>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</si>
  <si>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</si>
  <si>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</si>
  <si>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</si>
  <si>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</si>
  <si>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</si>
  <si>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</si>
  <si>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</si>
  <si>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</si>
  <si>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</si>
  <si>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</si>
  <si>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</si>
  <si>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</si>
  <si>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</si>
  <si>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</si>
  <si>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</si>
  <si>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</si>
  <si>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</si>
  <si>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</si>
  <si>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</si>
  <si>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</si>
  <si>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</si>
  <si>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</si>
  <si>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</si>
  <si>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</si>
  <si>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</si>
  <si>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</si>
  <si>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</si>
  <si>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</si>
  <si>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</si>
  <si>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</si>
  <si>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</si>
  <si>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</si>
  <si>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</si>
  <si>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</si>
  <si>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</si>
  <si>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</si>
  <si>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</si>
  <si>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</si>
  <si>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</si>
  <si>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</si>
  <si>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</si>
  <si>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</si>
  <si>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</si>
  <si>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</si>
  <si>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</si>
  <si>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</si>
  <si>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</si>
  <si>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</si>
  <si>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</si>
  <si>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</si>
  <si>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</si>
  <si>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</si>
  <si>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</si>
  <si>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</si>
  <si>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</si>
  <si>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</si>
  <si>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</si>
  <si>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</si>
  <si>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</si>
  <si>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</si>
  <si>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</si>
  <si>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</si>
  <si>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</si>
  <si>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</si>
  <si>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</si>
  <si>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</si>
  <si>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</si>
  <si>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</si>
  <si>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</si>
  <si>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</si>
  <si>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</si>
  <si>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</si>
  <si>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</si>
  <si>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</si>
  <si>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</si>
  <si>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</si>
  <si>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</si>
  <si>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</si>
  <si>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</si>
  <si>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</si>
  <si>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</si>
  <si>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</si>
  <si>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</si>
  <si>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</si>
  <si>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</si>
  <si>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</si>
  <si>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</si>
  <si>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</si>
  <si>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</si>
  <si>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</si>
  <si>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</si>
  <si>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</si>
  <si>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</si>
  <si>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</si>
  <si>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</si>
  <si>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</si>
  <si>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</si>
  <si>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</si>
  <si>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</si>
  <si>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</si>
  <si>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</si>
  <si>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</si>
  <si>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</si>
  <si>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</si>
  <si>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</si>
  <si>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</si>
  <si>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</si>
  <si>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</si>
  <si>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</si>
  <si>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</si>
  <si>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</si>
  <si>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</si>
  <si>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</si>
  <si>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</si>
  <si>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</si>
  <si>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</si>
  <si>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</si>
  <si>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</si>
  <si>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</si>
  <si>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</si>
  <si>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</si>
  <si>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</si>
  <si>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</si>
  <si>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</si>
  <si>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</si>
  <si>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</si>
  <si>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</si>
  <si>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</si>
  <si>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</si>
  <si>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</si>
  <si>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</si>
  <si>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</si>
  <si>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</si>
  <si>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</si>
  <si>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</si>
  <si>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</si>
  <si>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</si>
  <si>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</si>
  <si>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</si>
  <si>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</si>
  <si>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</si>
  <si>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</si>
  <si>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</si>
  <si>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</si>
  <si>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</si>
  <si>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</si>
  <si>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</si>
  <si>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</si>
  <si>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</si>
  <si>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</si>
  <si>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</si>
  <si>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</si>
  <si>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</si>
  <si>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</si>
  <si>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</si>
  <si>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</si>
  <si>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</si>
  <si>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</si>
  <si>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</si>
  <si>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</si>
  <si>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</si>
  <si>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</si>
  <si>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</si>
  <si>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</si>
  <si>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</si>
  <si>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</si>
  <si>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</si>
  <si>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</si>
  <si>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</si>
  <si>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</si>
  <si>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</si>
  <si>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</si>
  <si>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</si>
  <si>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</si>
  <si>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</si>
  <si>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</si>
  <si>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</si>
  <si>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</si>
  <si>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</si>
  <si>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</si>
  <si>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</si>
  <si>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</si>
  <si>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</si>
  <si>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</si>
  <si>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</si>
  <si>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</si>
  <si>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</si>
  <si>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</si>
  <si>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</si>
  <si>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</si>
  <si>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</si>
  <si>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</si>
  <si>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</si>
  <si>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</si>
  <si>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</si>
  <si>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</si>
  <si>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</si>
  <si>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</si>
  <si>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</si>
  <si>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</si>
  <si>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</si>
  <si>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</si>
  <si>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</si>
  <si>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</si>
  <si>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</si>
  <si>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</si>
  <si>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</si>
  <si>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</si>
  <si>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</si>
  <si>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</si>
  <si>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</si>
  <si>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</si>
  <si>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</si>
  <si>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</si>
  <si>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</si>
  <si>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</si>
  <si>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</si>
  <si>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</si>
  <si>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</si>
  <si>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</si>
  <si>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</si>
  <si>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</si>
  <si>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</si>
  <si>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</si>
  <si>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</si>
  <si>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</si>
  <si>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</si>
  <si>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</si>
  <si>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</si>
  <si>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</si>
  <si>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</si>
  <si>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</si>
  <si>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</si>
  <si>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</si>
  <si>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</si>
  <si>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</si>
  <si>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</si>
  <si>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</si>
  <si>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</si>
  <si>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</si>
  <si>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</si>
  <si>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</si>
  <si>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</si>
  <si>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</si>
  <si>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</si>
  <si>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</si>
  <si>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</si>
  <si>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</si>
  <si>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</si>
  <si>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</si>
  <si>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</si>
  <si>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</si>
  <si>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</si>
  <si>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</si>
  <si>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</si>
  <si>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</si>
  <si>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</si>
  <si>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</si>
  <si>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</si>
  <si>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</si>
  <si>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</si>
  <si>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</si>
  <si>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</si>
  <si>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</si>
  <si>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</si>
  <si>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</si>
  <si>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</si>
  <si>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</si>
  <si>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</si>
  <si>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</si>
  <si>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</si>
  <si>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</si>
  <si>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</si>
  <si>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</si>
  <si>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</si>
  <si>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</si>
  <si>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</si>
  <si>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</si>
  <si>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</si>
  <si>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</si>
  <si>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</si>
  <si>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</si>
  <si>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</si>
  <si>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</si>
  <si>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</si>
  <si>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</si>
  <si>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</si>
  <si>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</si>
  <si>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</si>
  <si>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</si>
  <si>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</si>
  <si>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</si>
  <si>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</si>
  <si>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</si>
  <si>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</si>
  <si>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</si>
  <si>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</si>
  <si>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</si>
  <si>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</si>
  <si>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</si>
  <si>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</si>
  <si>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</si>
  <si>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</si>
  <si>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</si>
  <si>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</si>
  <si>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</si>
  <si>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</si>
  <si>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</si>
  <si>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</si>
  <si>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</si>
  <si>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</si>
  <si>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</si>
  <si>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</si>
  <si>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</si>
  <si>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</si>
  <si>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</si>
  <si>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</si>
  <si>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</si>
  <si>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</si>
  <si>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</si>
  <si>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</si>
  <si>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</si>
  <si>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</si>
  <si>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</si>
  <si>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</si>
  <si>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</si>
  <si>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</si>
  <si>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</si>
  <si>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</si>
  <si>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</si>
  <si>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</si>
  <si>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</si>
  <si>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</si>
  <si>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</si>
  <si>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</si>
  <si>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</si>
  <si>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</si>
  <si>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</si>
  <si>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</si>
  <si>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</si>
  <si>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</si>
  <si>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</si>
  <si>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</si>
  <si>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</si>
  <si>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</si>
  <si>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</si>
  <si>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</si>
  <si>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</si>
  <si>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</si>
  <si>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</si>
  <si>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</si>
  <si>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</si>
  <si>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</si>
  <si>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</si>
  <si>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</si>
  <si>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</si>
  <si>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</si>
  <si>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</si>
  <si>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</si>
  <si>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</si>
  <si>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</si>
  <si>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</si>
  <si>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</si>
  <si>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</si>
  <si>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</si>
  <si>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</si>
  <si>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</si>
  <si>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</si>
  <si>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</si>
  <si>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</si>
  <si>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</si>
  <si>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</si>
  <si>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</si>
  <si>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</si>
  <si>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</si>
  <si>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</si>
  <si>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</si>
  <si>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</si>
  <si>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</si>
  <si>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</si>
  <si>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</si>
  <si>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</si>
  <si>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</si>
  <si>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</si>
  <si>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</si>
  <si>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</si>
  <si>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</si>
  <si>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</si>
  <si>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</si>
  <si>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</si>
  <si>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</si>
  <si>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</si>
  <si>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</si>
  <si>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</si>
  <si>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</si>
  <si>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</si>
  <si>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</si>
  <si>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</si>
  <si>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</si>
  <si>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</si>
  <si>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</si>
  <si>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</si>
  <si>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</si>
  <si>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</si>
  <si>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</si>
  <si>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</si>
  <si>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</si>
  <si>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</si>
  <si>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</si>
  <si>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</si>
  <si>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</si>
  <si>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</si>
  <si>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</si>
  <si>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</si>
  <si>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</si>
  <si>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</si>
  <si>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</si>
  <si>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</si>
  <si>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</si>
  <si>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</si>
  <si>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</si>
  <si>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</si>
  <si>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</si>
  <si>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</si>
  <si>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</si>
  <si>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</si>
  <si>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</si>
  <si>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</si>
  <si>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</si>
  <si>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</si>
  <si>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</si>
  <si>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</si>
  <si>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</si>
  <si>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</si>
  <si>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</si>
  <si>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</si>
  <si>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</si>
  <si>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</si>
  <si>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</si>
  <si>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</si>
  <si>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</si>
  <si>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</si>
  <si>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</si>
  <si>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</si>
  <si>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</si>
  <si>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</si>
  <si>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</si>
  <si>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</si>
  <si>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</si>
  <si>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</si>
  <si>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</si>
  <si>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</si>
  <si>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</si>
  <si>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</si>
  <si>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</si>
  <si>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</si>
  <si>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</si>
  <si>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</si>
  <si>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</si>
  <si>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</si>
  <si>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</si>
  <si>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</si>
  <si>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</si>
  <si>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</si>
  <si>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</si>
  <si>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</si>
  <si>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</si>
  <si>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</si>
  <si>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</si>
  <si>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</si>
  <si>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</si>
  <si>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</si>
  <si>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</si>
  <si>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</si>
  <si>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</si>
  <si>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</si>
  <si>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</si>
  <si>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</si>
  <si>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</si>
  <si>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</si>
  <si>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</si>
  <si>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</si>
  <si>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</si>
  <si>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</si>
  <si>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</si>
  <si>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</si>
  <si>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</si>
  <si>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</si>
  <si>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</si>
  <si>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</si>
  <si>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</si>
  <si>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</si>
  <si>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</si>
  <si>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</si>
  <si>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</si>
  <si>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</si>
  <si>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</si>
  <si>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</si>
  <si>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</si>
  <si>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</si>
  <si>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</si>
  <si>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</si>
  <si>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</si>
  <si>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</si>
  <si>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</si>
  <si>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</si>
  <si>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</si>
  <si>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</si>
  <si>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</si>
  <si>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</si>
  <si>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</si>
  <si>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</si>
  <si>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</si>
  <si>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</si>
  <si>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</si>
  <si>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</si>
  <si>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</si>
  <si>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</si>
  <si>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</si>
  <si>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</si>
  <si>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</si>
  <si>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</si>
  <si>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</si>
  <si>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</si>
  <si>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</si>
  <si>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</si>
  <si>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</si>
  <si>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</si>
  <si>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</si>
  <si>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</si>
  <si>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</si>
  <si>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</si>
  <si>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</si>
  <si>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</si>
  <si>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</si>
  <si>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</si>
  <si>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</si>
  <si>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</si>
  <si>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</si>
  <si>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</si>
  <si>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</si>
  <si>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</si>
  <si>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</si>
  <si>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</si>
  <si>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</si>
  <si>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</si>
  <si>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</si>
  <si>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</si>
  <si>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</si>
  <si>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</si>
  <si>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</si>
  <si>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</si>
  <si>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</si>
  <si>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</si>
  <si>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</si>
  <si>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</si>
  <si>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</si>
  <si>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</si>
  <si>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</si>
  <si>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</si>
  <si>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</si>
  <si>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</si>
  <si>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</si>
  <si>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</si>
  <si>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</si>
  <si>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</si>
  <si>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</si>
  <si>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</si>
  <si>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</si>
  <si>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</si>
  <si>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</si>
  <si>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</si>
  <si>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</si>
  <si>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</si>
  <si>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</si>
  <si>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</si>
  <si>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</si>
  <si>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</si>
  <si>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</si>
  <si>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</si>
  <si>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</si>
  <si>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</si>
  <si>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</si>
  <si>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</si>
  <si>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</si>
  <si>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</si>
  <si>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</si>
  <si>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</si>
  <si>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</si>
  <si>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</si>
  <si>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</si>
  <si>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</si>
  <si>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</si>
  <si>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</si>
  <si>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</si>
  <si>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</si>
  <si>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</si>
  <si>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</si>
  <si>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</si>
  <si>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</si>
  <si>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</si>
  <si>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</si>
  <si>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</si>
  <si>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</si>
  <si>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</si>
  <si>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</si>
  <si>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</si>
  <si>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</si>
  <si>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</si>
  <si>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</si>
  <si>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</si>
  <si>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</si>
  <si>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</si>
  <si>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</si>
  <si>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</si>
  <si>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</si>
  <si>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</si>
  <si>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</si>
  <si>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</si>
  <si>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</si>
  <si>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</si>
  <si>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</si>
  <si>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</si>
  <si>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</si>
  <si>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</si>
  <si>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</si>
  <si>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</si>
  <si>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</si>
  <si>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</si>
  <si>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</si>
  <si>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</si>
  <si>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</si>
  <si>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</si>
  <si>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</si>
  <si>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</si>
  <si>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</si>
  <si>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</si>
  <si>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</si>
  <si>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</si>
  <si>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</si>
  <si>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</si>
  <si>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</si>
  <si>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</si>
  <si>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</si>
  <si>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</si>
  <si>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</si>
  <si>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</si>
  <si>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</si>
  <si>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</si>
  <si>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</si>
  <si>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</si>
  <si>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</si>
  <si>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</si>
  <si>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</si>
  <si>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</si>
  <si>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</si>
  <si>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</si>
  <si>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</si>
  <si>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</si>
  <si>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</si>
  <si>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</si>
  <si>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</si>
  <si>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</si>
  <si>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</si>
  <si>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</si>
  <si>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</si>
  <si>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</si>
  <si>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</si>
  <si>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</si>
  <si>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</si>
  <si>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</si>
  <si>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</si>
  <si>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</si>
  <si>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</si>
  <si>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</si>
  <si>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</si>
  <si>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</si>
  <si>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</si>
  <si>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</si>
  <si>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</si>
  <si>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</si>
  <si>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</si>
  <si>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</si>
  <si>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</si>
  <si>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</si>
  <si>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</si>
  <si>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</si>
  <si>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</si>
  <si>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</si>
  <si>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</si>
  <si>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</si>
  <si>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</si>
  <si>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</si>
  <si>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</si>
  <si>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</si>
  <si>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</si>
  <si>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</si>
  <si>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</si>
  <si>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</si>
  <si>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</si>
  <si>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</si>
  <si>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</si>
  <si>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</si>
  <si>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</si>
  <si>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</si>
  <si>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</si>
  <si>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</si>
  <si>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</si>
  <si>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</si>
  <si>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</si>
  <si>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</si>
  <si>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</si>
  <si>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</si>
  <si>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</si>
  <si>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</si>
  <si>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</si>
  <si>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</si>
  <si>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</si>
  <si>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</si>
  <si>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</si>
  <si>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</si>
  <si>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</si>
  <si>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</si>
  <si>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</si>
  <si>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</si>
  <si>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</si>
  <si>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</si>
  <si>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</si>
  <si>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</si>
  <si>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</si>
  <si>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</si>
  <si>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</si>
  <si>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</si>
  <si>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</si>
  <si>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</si>
  <si>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</si>
  <si>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</si>
  <si>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</si>
  <si>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</si>
  <si>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</si>
  <si>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</si>
  <si>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</si>
  <si>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</si>
  <si>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</si>
  <si>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</si>
  <si>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</si>
  <si>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</si>
  <si>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</si>
  <si>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</si>
  <si>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</si>
  <si>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</si>
  <si>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</si>
  <si>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</si>
  <si>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</si>
  <si>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</si>
  <si>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</si>
  <si>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</si>
  <si>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</si>
  <si>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</si>
  <si>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</si>
  <si>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</si>
  <si>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</si>
  <si>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</si>
  <si>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</si>
  <si>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</si>
  <si>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</si>
  <si>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</si>
  <si>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</si>
  <si>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</si>
  <si>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</si>
  <si>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</si>
  <si>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</si>
  <si>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</si>
  <si>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</si>
  <si>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</si>
  <si>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</si>
  <si>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</si>
  <si>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</si>
  <si>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</si>
  <si>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</si>
  <si>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</si>
  <si>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</si>
  <si>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</si>
  <si>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</si>
  <si>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</si>
  <si>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</si>
  <si>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</si>
  <si>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</si>
  <si>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</si>
  <si>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</si>
  <si>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</si>
  <si>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</si>
  <si>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</si>
  <si>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</si>
  <si>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</si>
  <si>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</si>
  <si>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</si>
  <si>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</si>
  <si>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</si>
  <si>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</si>
  <si>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</si>
  <si>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</si>
  <si>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</si>
  <si>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</si>
  <si>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</si>
  <si>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</si>
  <si>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</si>
  <si>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</si>
  <si>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</si>
  <si>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</si>
  <si>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</si>
  <si>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</si>
  <si>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</si>
  <si>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</si>
  <si>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</si>
  <si>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</si>
  <si>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</si>
  <si>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</si>
  <si>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</si>
  <si>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</si>
  <si>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</si>
  <si>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</si>
  <si>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</si>
  <si>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</si>
  <si>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</si>
  <si>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</si>
  <si>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</si>
  <si>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</si>
  <si>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</si>
  <si>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</si>
  <si>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</si>
  <si>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</si>
  <si>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</si>
  <si>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</si>
  <si>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</si>
  <si>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</si>
  <si>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</si>
  <si>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</si>
  <si>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</si>
  <si>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</si>
  <si>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</si>
  <si>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</si>
  <si>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</si>
  <si>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</si>
  <si>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</si>
  <si>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</si>
  <si>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</si>
  <si>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</si>
  <si>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</si>
  <si>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</si>
  <si>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</si>
  <si>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</si>
  <si>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</si>
  <si>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</si>
  <si>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</si>
  <si>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</si>
  <si>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</si>
  <si>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</si>
  <si>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</si>
  <si>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</si>
  <si>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</si>
  <si>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</si>
  <si>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</si>
  <si>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</si>
  <si>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</si>
  <si>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</si>
  <si>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</si>
  <si>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</si>
  <si>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</si>
  <si>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</si>
  <si>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</si>
  <si>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</si>
  <si>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</si>
  <si>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</si>
  <si>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</si>
  <si>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</si>
  <si>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</si>
  <si>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</si>
  <si>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</si>
  <si>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</si>
  <si>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</si>
  <si>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</si>
  <si>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</si>
  <si>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</si>
  <si>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</si>
  <si>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</si>
  <si>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</si>
  <si>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</si>
  <si>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</si>
  <si>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</si>
  <si>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</si>
  <si>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</si>
  <si>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</si>
  <si>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</si>
  <si>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</si>
  <si>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</si>
  <si>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</si>
  <si>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</si>
  <si>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</si>
  <si>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</si>
  <si>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</si>
  <si>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</si>
  <si>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</si>
  <si>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</si>
  <si>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</si>
  <si>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</si>
  <si>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</si>
  <si>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</si>
  <si>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</si>
  <si>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</si>
  <si>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</si>
  <si>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</si>
  <si>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</si>
  <si>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</si>
  <si>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</si>
  <si>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</si>
  <si>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</si>
  <si>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</si>
  <si>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</si>
  <si>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</si>
  <si>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</si>
  <si>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</si>
  <si>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</si>
  <si>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</si>
  <si>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</si>
  <si>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</si>
  <si>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</si>
  <si>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</si>
  <si>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</si>
  <si>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</si>
  <si>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</si>
  <si>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</si>
  <si>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</si>
  <si>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</si>
  <si>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</si>
  <si>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</si>
  <si>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</si>
  <si>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</si>
  <si>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</si>
  <si>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</si>
  <si>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</si>
  <si>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</si>
  <si>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</si>
  <si>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</si>
  <si>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</si>
  <si>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</si>
  <si>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</si>
  <si>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</si>
  <si>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</si>
  <si>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</si>
  <si>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</si>
  <si>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</si>
  <si>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</si>
  <si>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</si>
  <si>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</si>
  <si>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</si>
  <si>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</si>
  <si>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</si>
  <si>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</si>
  <si>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</si>
  <si>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</si>
  <si>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</si>
  <si>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</si>
  <si>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</si>
  <si>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</si>
  <si>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</si>
  <si>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</si>
  <si>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</si>
  <si>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</si>
  <si>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</si>
  <si>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</si>
  <si>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</si>
  <si>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</si>
  <si>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</si>
  <si>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</si>
  <si>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</si>
  <si>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</si>
  <si>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</si>
  <si>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</si>
  <si>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</si>
  <si>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</si>
  <si>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</si>
  <si>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</si>
  <si>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</si>
  <si>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</si>
  <si>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</si>
  <si>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</si>
  <si>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</si>
  <si>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</si>
  <si>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</si>
  <si>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</si>
  <si>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</si>
  <si>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</si>
  <si>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</si>
  <si>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</si>
  <si>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</si>
  <si>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</si>
  <si>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</si>
  <si>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</si>
  <si>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</si>
  <si>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</si>
  <si>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</si>
  <si>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</si>
  <si>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</si>
  <si>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</si>
  <si>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</si>
  <si>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</si>
  <si>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</si>
  <si>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</si>
  <si>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</si>
  <si>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</si>
  <si>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</si>
  <si>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</si>
  <si>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</si>
  <si>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</si>
  <si>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</si>
  <si>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</si>
  <si>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</si>
  <si>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</si>
  <si>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</si>
  <si>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</si>
  <si>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</si>
  <si>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</si>
  <si>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</si>
  <si>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</si>
  <si>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</si>
  <si>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</si>
  <si>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</si>
  <si>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</si>
  <si>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</si>
  <si>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</si>
  <si>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</si>
  <si>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</si>
  <si>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</si>
  <si>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</si>
  <si>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</si>
  <si>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</si>
  <si>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</si>
  <si>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</si>
  <si>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</si>
  <si>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</si>
  <si>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</si>
  <si>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</si>
  <si>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</si>
  <si>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</si>
  <si>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</si>
  <si>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</si>
  <si>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</si>
  <si>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</si>
  <si>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</si>
  <si>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</si>
  <si>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</si>
  <si>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</si>
  <si>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</si>
  <si>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</si>
  <si>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</si>
  <si>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</si>
  <si>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</si>
  <si>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</si>
  <si>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</si>
  <si>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</si>
  <si>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</si>
  <si>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</si>
  <si>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</si>
  <si>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</si>
  <si>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</si>
  <si>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</si>
  <si>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</si>
  <si>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</si>
  <si>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</si>
  <si>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</si>
  <si>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</si>
  <si>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</si>
  <si>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</si>
  <si>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</si>
  <si>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</si>
  <si>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</si>
  <si>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</si>
  <si>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</si>
  <si>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</si>
  <si>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</si>
  <si>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</si>
  <si>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</si>
  <si>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</si>
  <si>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</si>
  <si>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</si>
  <si>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</si>
  <si>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</si>
  <si>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</si>
  <si>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</si>
  <si>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</si>
  <si>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</si>
  <si>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</si>
  <si>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</si>
  <si>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</si>
  <si>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</si>
  <si>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</si>
  <si>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</si>
  <si>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</si>
  <si>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</si>
  <si>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</si>
  <si>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</si>
  <si>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</si>
  <si>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</si>
  <si>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</si>
  <si>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</si>
  <si>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</si>
  <si>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</si>
  <si>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</si>
  <si>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</si>
  <si>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</si>
  <si>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</si>
  <si>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</si>
  <si>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</si>
  <si>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</si>
  <si>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</si>
  <si>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</si>
  <si>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</si>
  <si>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</si>
  <si>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</si>
  <si>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</si>
  <si>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</si>
  <si>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</si>
  <si>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</si>
  <si>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</si>
  <si>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</si>
  <si>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</si>
  <si>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</si>
  <si>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</si>
  <si>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</si>
  <si>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</si>
  <si>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</si>
  <si>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</si>
  <si>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</si>
  <si>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</si>
  <si>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</si>
  <si>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</si>
  <si>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</si>
  <si>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</si>
  <si>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</si>
  <si>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</si>
  <si>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</si>
  <si>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</si>
  <si>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</si>
  <si>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</si>
  <si>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</si>
  <si>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</si>
  <si>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</si>
  <si>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</si>
  <si>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</si>
  <si>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</si>
  <si>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</si>
  <si>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</si>
  <si>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</si>
  <si>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</si>
  <si>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</si>
  <si>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</si>
  <si>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</si>
  <si>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</si>
  <si>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</si>
  <si>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</si>
  <si>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</si>
  <si>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</si>
  <si>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</si>
  <si>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</si>
  <si>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</si>
  <si>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</si>
  <si>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</si>
  <si>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</si>
  <si>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</si>
  <si>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</si>
  <si>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</si>
  <si>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</si>
  <si>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</si>
  <si>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</si>
  <si>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</si>
  <si>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</si>
  <si>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</si>
  <si>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</si>
  <si>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</si>
  <si>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</si>
  <si>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</si>
  <si>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</si>
  <si>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</si>
  <si>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</si>
  <si>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</si>
  <si>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</si>
  <si>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</si>
  <si>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</si>
  <si>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</si>
  <si>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</si>
  <si>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</si>
  <si>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</si>
  <si>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</si>
  <si>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</si>
  <si>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</si>
  <si>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</si>
  <si>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</si>
  <si>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</si>
  <si>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</si>
  <si>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</si>
  <si>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</si>
  <si>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</si>
  <si>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</si>
  <si>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</si>
  <si>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</si>
  <si>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</si>
  <si>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</si>
  <si>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</si>
  <si>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</si>
  <si>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</si>
  <si>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</si>
  <si>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</si>
  <si>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</si>
  <si>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</si>
  <si>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</si>
  <si>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</si>
  <si>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</si>
  <si>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</si>
  <si>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</si>
  <si>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</si>
  <si>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</si>
  <si>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</si>
  <si>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</si>
  <si>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</si>
  <si>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</si>
  <si>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</si>
  <si>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</si>
  <si>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</si>
  <si>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</si>
  <si>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</si>
  <si>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</si>
  <si>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</si>
  <si>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</si>
  <si>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</si>
  <si>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</si>
  <si>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</si>
  <si>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</si>
  <si>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</si>
  <si>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</si>
  <si>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</si>
  <si>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</si>
  <si>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</si>
  <si>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</si>
  <si>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</si>
  <si>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</si>
  <si>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</si>
  <si>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</si>
  <si>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</si>
  <si>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</si>
  <si>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</si>
  <si>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</si>
  <si>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</si>
  <si>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</si>
  <si>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</si>
  <si>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</si>
  <si>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</si>
  <si>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</si>
  <si>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</si>
  <si>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</si>
  <si>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</si>
  <si>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</si>
  <si>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</si>
  <si>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</si>
  <si>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</si>
  <si>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</si>
  <si>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</si>
  <si>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</si>
  <si>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</si>
  <si>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</si>
  <si>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</si>
  <si>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</si>
  <si>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</si>
  <si>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</si>
  <si>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</si>
  <si>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</si>
  <si>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</si>
  <si>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</si>
  <si>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</si>
  <si>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</si>
  <si>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</si>
  <si>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</si>
  <si>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</si>
  <si>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</si>
  <si>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</si>
  <si>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</si>
  <si>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</si>
  <si>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</si>
  <si>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</si>
  <si>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</si>
  <si>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</si>
  <si>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</si>
  <si>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</si>
  <si>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</si>
  <si>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</si>
  <si>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</si>
  <si>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</si>
  <si>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</si>
  <si>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</si>
  <si>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</si>
  <si>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</si>
  <si>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</si>
  <si>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</si>
  <si>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</si>
  <si>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</si>
  <si>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</si>
  <si>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</si>
  <si>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</si>
  <si>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</si>
  <si>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</si>
  <si>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</si>
  <si>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</si>
  <si>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</si>
  <si>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</si>
  <si>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</si>
  <si>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</si>
  <si>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</si>
  <si>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</si>
  <si>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</si>
  <si>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</si>
  <si>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</si>
  <si>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</si>
  <si>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</si>
  <si>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</si>
  <si>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</si>
  <si>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</si>
  <si>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</si>
  <si>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</si>
  <si>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</si>
  <si>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</si>
  <si>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</si>
  <si>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</si>
  <si>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</si>
  <si>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</si>
  <si>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</si>
  <si>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</si>
  <si>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</si>
  <si>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</si>
  <si>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</si>
  <si>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</si>
  <si>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</si>
  <si>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</si>
  <si>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</si>
  <si>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</si>
  <si>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</si>
  <si>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</si>
  <si>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</si>
  <si>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</si>
  <si>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</si>
  <si>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</si>
  <si>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</si>
  <si>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</si>
  <si>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</si>
  <si>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</si>
  <si>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</si>
  <si>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</si>
  <si>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</si>
  <si>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</si>
  <si>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</si>
  <si>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</si>
  <si>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</si>
  <si>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</si>
  <si>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</si>
  <si>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</si>
  <si>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</si>
  <si>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</si>
  <si>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</si>
  <si>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</si>
  <si>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</si>
  <si>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</si>
  <si>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</si>
  <si>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</si>
  <si>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</si>
  <si>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</si>
  <si>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</si>
  <si>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</si>
  <si>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</si>
  <si>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</si>
  <si>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</si>
  <si>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</si>
  <si>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</si>
  <si>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</si>
  <si>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</si>
  <si>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</si>
  <si>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</si>
  <si>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</si>
  <si>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</si>
  <si>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</si>
  <si>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</si>
  <si>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</si>
  <si>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</si>
  <si>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</si>
  <si>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</si>
  <si>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</si>
  <si>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</si>
  <si>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</si>
  <si>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</si>
  <si>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</si>
  <si>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</si>
  <si>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</si>
  <si>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</si>
  <si>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</si>
  <si>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</si>
  <si>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</si>
  <si>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</si>
  <si>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</si>
  <si>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</si>
  <si>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</si>
  <si>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</si>
  <si>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</si>
  <si>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</si>
  <si>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</si>
  <si>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</si>
  <si>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</si>
  <si>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</si>
  <si>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</si>
  <si>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</si>
  <si>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</si>
  <si>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</si>
  <si>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</si>
  <si>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</si>
  <si>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</si>
  <si>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</si>
  <si>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</si>
  <si>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</si>
  <si>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</si>
  <si>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</si>
  <si>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</si>
  <si>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</si>
  <si>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</si>
  <si>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</si>
  <si>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</si>
  <si>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</si>
  <si>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</si>
  <si>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</si>
  <si>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</si>
  <si>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</si>
  <si>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</si>
  <si>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</si>
  <si>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</si>
  <si>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</si>
  <si>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</si>
  <si>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</si>
  <si>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</si>
  <si>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</si>
  <si>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</si>
  <si>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</si>
  <si>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</si>
  <si>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</si>
  <si>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</si>
  <si>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</si>
  <si>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</si>
  <si>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</si>
  <si>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</si>
  <si>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</si>
  <si>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</si>
  <si>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</si>
  <si>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</si>
  <si>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</si>
  <si>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</si>
  <si>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</si>
  <si>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</si>
  <si>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</si>
  <si>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</si>
  <si>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</si>
  <si>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</si>
  <si>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</si>
  <si>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</si>
  <si>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</si>
  <si>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</si>
  <si>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</si>
  <si>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</si>
  <si>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</si>
  <si>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</si>
  <si>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</si>
  <si>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</si>
  <si>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</si>
  <si>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</si>
  <si>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</si>
  <si>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</si>
  <si>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</si>
  <si>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</si>
  <si>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</si>
  <si>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</si>
  <si>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</si>
  <si>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</si>
  <si>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</si>
  <si>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</si>
  <si>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</si>
  <si>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</si>
  <si>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</si>
  <si>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</si>
  <si>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</si>
  <si>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</si>
  <si>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</si>
  <si>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</si>
  <si>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</si>
  <si>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</si>
  <si>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</si>
  <si>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</si>
  <si>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</si>
  <si>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</si>
  <si>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</si>
  <si>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</si>
  <si>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</si>
  <si>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</si>
  <si>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</si>
  <si>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</si>
  <si>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</si>
  <si>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</si>
  <si>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</si>
  <si>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</si>
  <si>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</si>
  <si>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</si>
  <si>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</si>
  <si>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</si>
  <si>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</si>
  <si>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</si>
  <si>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</si>
  <si>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</si>
  <si>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</si>
  <si>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</si>
  <si>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</si>
  <si>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</si>
  <si>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</si>
  <si>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</si>
  <si>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</si>
  <si>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</si>
  <si>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</si>
  <si>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</si>
  <si>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</si>
  <si>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</si>
  <si>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</si>
  <si>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</si>
  <si>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</si>
  <si>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</si>
  <si>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</si>
  <si>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</si>
  <si>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</si>
  <si>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</si>
  <si>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</si>
  <si>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</si>
  <si>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</si>
  <si>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</si>
  <si>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</si>
  <si>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</si>
  <si>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</si>
  <si>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</si>
  <si>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</si>
  <si>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</si>
  <si>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</si>
  <si>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</si>
  <si>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</si>
  <si>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</si>
  <si>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</si>
  <si>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</si>
  <si>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</si>
  <si>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</si>
  <si>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</si>
  <si>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</si>
  <si>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</si>
  <si>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</si>
  <si>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</si>
  <si>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</si>
  <si>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</si>
  <si>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</si>
  <si>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</si>
  <si>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</si>
  <si>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</si>
  <si>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</si>
  <si>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</si>
  <si>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</si>
  <si>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</si>
  <si>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</si>
  <si>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</si>
  <si>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</si>
  <si>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</si>
  <si>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</si>
  <si>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</si>
  <si>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</si>
  <si>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</si>
  <si>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</si>
  <si>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</si>
  <si>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</si>
  <si>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</si>
  <si>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</si>
  <si>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</si>
  <si>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</si>
  <si>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</si>
  <si>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</si>
  <si>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</si>
  <si>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</si>
  <si>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</si>
  <si>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</si>
  <si>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</si>
  <si>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</si>
  <si>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</si>
  <si>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</si>
  <si>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</si>
  <si>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</si>
  <si>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</si>
  <si>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</si>
  <si>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</si>
  <si>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</si>
  <si>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</si>
  <si>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</si>
  <si>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</si>
  <si>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</si>
  <si>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</si>
  <si>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</si>
  <si>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</si>
  <si>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</si>
  <si>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</si>
  <si>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</si>
  <si>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</si>
  <si>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</si>
  <si>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</si>
  <si>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</si>
  <si>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</si>
  <si>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</si>
  <si>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</si>
  <si>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</si>
  <si>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</si>
  <si>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</si>
  <si>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</si>
  <si>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</si>
  <si>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</si>
  <si>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</si>
  <si>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</si>
  <si>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</si>
  <si>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</si>
  <si>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</si>
  <si>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</si>
  <si>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</si>
  <si>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</si>
  <si>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</si>
  <si>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</si>
  <si>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</si>
  <si>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</si>
  <si>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</si>
  <si>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</si>
  <si>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</si>
  <si>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</si>
  <si>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</si>
  <si>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</si>
  <si>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</si>
  <si>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</si>
  <si>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</si>
  <si>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</si>
  <si>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</si>
  <si>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</si>
  <si>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</si>
  <si>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</si>
  <si>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</si>
  <si>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</si>
  <si>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</si>
  <si>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</si>
  <si>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</si>
  <si>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</si>
  <si>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</si>
  <si>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</si>
  <si>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</si>
  <si>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</si>
  <si>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</si>
  <si>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</si>
  <si>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</si>
  <si>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</si>
  <si>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</si>
  <si>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</si>
  <si>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</si>
  <si>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</si>
  <si>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</si>
  <si>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</si>
  <si>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</si>
  <si>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</si>
  <si>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</si>
  <si>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</si>
  <si>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</si>
  <si>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</si>
  <si>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</si>
  <si>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</si>
  <si>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</si>
  <si>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</si>
  <si>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</si>
  <si>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</si>
  <si>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</si>
  <si>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</si>
  <si>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</si>
  <si>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</si>
  <si>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</si>
  <si>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</si>
  <si>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</si>
  <si>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</si>
  <si>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</si>
  <si>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</si>
  <si>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</si>
  <si>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</si>
  <si>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</si>
  <si>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</si>
  <si>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</si>
  <si>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</si>
  <si>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</si>
  <si>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</si>
  <si>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</si>
  <si>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</si>
  <si>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</si>
  <si>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</si>
  <si>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</si>
  <si>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</si>
  <si>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</si>
  <si>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</si>
  <si>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</si>
  <si>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</si>
  <si>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</si>
  <si>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</si>
  <si>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</si>
  <si>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</si>
  <si>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</si>
  <si>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</si>
  <si>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</si>
  <si>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</si>
  <si>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</si>
  <si>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</si>
  <si>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</si>
  <si>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</si>
  <si>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</si>
  <si>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</si>
  <si>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</si>
  <si>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</si>
  <si>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</si>
  <si>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</si>
  <si>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</si>
  <si>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</si>
  <si>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</si>
  <si>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</si>
  <si>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</si>
  <si>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</si>
  <si>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</si>
  <si>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</si>
  <si>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</si>
  <si>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</si>
  <si>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</si>
  <si>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</si>
  <si>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</si>
  <si>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</si>
  <si>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</si>
  <si>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</si>
  <si>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</si>
  <si>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</si>
  <si>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</si>
  <si>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</si>
  <si>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</si>
  <si>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</si>
  <si>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</si>
  <si>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</si>
  <si>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</si>
  <si>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</si>
  <si>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</si>
  <si>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</si>
  <si>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</si>
  <si>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</si>
  <si>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</si>
  <si>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</si>
  <si>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</si>
  <si>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</si>
  <si>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</si>
  <si>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</si>
  <si>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</si>
  <si>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</si>
  <si>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</si>
  <si>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</si>
  <si>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</si>
  <si>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</si>
  <si>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</si>
  <si>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</si>
  <si>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</si>
  <si>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</si>
  <si>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</si>
  <si>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</si>
  <si>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</si>
  <si>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</si>
  <si>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</si>
  <si>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</si>
  <si>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</si>
  <si>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</si>
  <si>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</si>
  <si>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</si>
  <si>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</si>
  <si>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</si>
  <si>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</si>
  <si>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</si>
  <si>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</si>
  <si>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</si>
  <si>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</si>
  <si>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</si>
  <si>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</si>
  <si>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</si>
  <si>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</si>
  <si>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</si>
  <si>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</si>
  <si>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</si>
  <si>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</si>
  <si>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</si>
  <si>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</si>
  <si>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</si>
  <si>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</si>
  <si>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</si>
  <si>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</si>
  <si>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</si>
  <si>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</si>
  <si>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</si>
  <si>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</si>
  <si>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</si>
  <si>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</si>
  <si>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</si>
  <si>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</si>
  <si>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</si>
  <si>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</si>
  <si>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</si>
  <si>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</si>
  <si>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</si>
  <si>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</si>
  <si>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</si>
  <si>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</si>
  <si>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</si>
  <si>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</si>
  <si>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</si>
  <si>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</si>
  <si>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</si>
  <si>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</si>
  <si>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</si>
  <si>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</si>
  <si>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</si>
  <si>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</si>
  <si>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</si>
  <si>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</si>
  <si>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</si>
  <si>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</si>
  <si>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</si>
  <si>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</si>
  <si>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</si>
  <si>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</si>
  <si>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</si>
  <si>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</si>
  <si>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</si>
  <si>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</si>
  <si>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</si>
  <si>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</si>
  <si>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</si>
  <si>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</si>
  <si>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</si>
  <si>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</si>
  <si>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</si>
  <si>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</si>
  <si>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</si>
  <si>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</si>
  <si>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</si>
  <si>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</si>
  <si>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</si>
  <si>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</si>
  <si>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</si>
  <si>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</si>
  <si>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</si>
  <si>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</si>
  <si>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</si>
  <si>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</si>
  <si>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</si>
  <si>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</si>
  <si>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</si>
  <si>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</si>
  <si>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</si>
  <si>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</si>
  <si>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</si>
  <si>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</si>
  <si>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</si>
  <si>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</si>
  <si>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</si>
  <si>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</si>
  <si>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</si>
  <si>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</si>
  <si>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</si>
  <si>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</si>
  <si>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</si>
  <si>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</si>
  <si>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</si>
  <si>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</si>
  <si>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</si>
  <si>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</si>
  <si>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</si>
  <si>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</si>
  <si>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</si>
  <si>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</si>
  <si>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</si>
  <si>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</si>
  <si>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</si>
  <si>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</si>
  <si>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</si>
  <si>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</si>
  <si>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</si>
  <si>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</si>
  <si>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</si>
  <si>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</si>
  <si>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</si>
  <si>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</si>
  <si>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</si>
  <si>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</si>
  <si>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</si>
  <si>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</si>
  <si>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</si>
  <si>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</si>
  <si>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</si>
  <si>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</si>
  <si>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</si>
  <si>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</si>
  <si>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</si>
  <si>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</si>
  <si>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</si>
  <si>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</si>
  <si>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</si>
  <si>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</si>
  <si>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</si>
  <si>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</si>
  <si>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</si>
  <si>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</si>
  <si>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</si>
  <si>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</si>
  <si>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</si>
  <si>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</si>
  <si>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</si>
  <si>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</si>
  <si>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</si>
  <si>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</si>
  <si>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</si>
  <si>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</si>
  <si>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</si>
  <si>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</si>
  <si>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</si>
  <si>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</si>
  <si>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</si>
  <si>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</si>
  <si>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</si>
  <si>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</si>
  <si>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</si>
  <si>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</si>
  <si>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</si>
  <si>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</si>
  <si>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</si>
  <si>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</si>
  <si>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</si>
  <si>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</si>
  <si>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</si>
  <si>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</si>
  <si>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</si>
  <si>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</si>
  <si>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</si>
  <si>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</si>
  <si>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</si>
  <si>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</si>
  <si>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</si>
  <si>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</si>
  <si>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</si>
  <si>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</si>
  <si>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</si>
  <si>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</si>
  <si>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</si>
  <si>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</si>
  <si>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</si>
  <si>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</si>
  <si>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</si>
  <si>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</si>
  <si>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</si>
  <si>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</si>
  <si>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</si>
  <si>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</si>
  <si>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</si>
  <si>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</si>
  <si>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</si>
  <si>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</si>
  <si>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</si>
  <si>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</si>
  <si>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</si>
  <si>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</si>
  <si>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</si>
  <si>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</si>
  <si>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</si>
  <si>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</si>
  <si>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</si>
  <si>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</si>
  <si>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</si>
  <si>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</si>
  <si>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</si>
  <si>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</si>
  <si>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</si>
  <si>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</si>
  <si>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</si>
  <si>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</si>
  <si>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</si>
  <si>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</si>
  <si>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</si>
  <si>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</si>
  <si>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</si>
  <si>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</si>
  <si>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</si>
  <si>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</si>
  <si>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</si>
  <si>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</si>
  <si>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</si>
  <si>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</si>
  <si>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</si>
  <si>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</si>
  <si>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</si>
  <si>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</si>
  <si>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</si>
  <si>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</si>
  <si>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</si>
  <si>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</si>
  <si>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</si>
  <si>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</si>
  <si>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</si>
  <si>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</si>
  <si>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</si>
  <si>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</si>
  <si>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</si>
  <si>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</si>
  <si>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</si>
  <si>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</si>
  <si>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</si>
  <si>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</si>
  <si>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</si>
  <si>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</si>
  <si>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</si>
  <si>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</si>
  <si>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</si>
  <si>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</si>
  <si>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</si>
  <si>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</si>
  <si>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</si>
  <si>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</si>
  <si>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</si>
  <si>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</si>
  <si>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</si>
  <si>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</si>
  <si>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</si>
  <si>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</si>
  <si>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</si>
  <si>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</si>
  <si>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</si>
  <si>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</si>
  <si>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</si>
  <si>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</si>
  <si>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</si>
  <si>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</si>
  <si>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</si>
  <si>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</si>
  <si>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</si>
  <si>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</si>
  <si>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</si>
  <si>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</si>
  <si>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</si>
  <si>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</si>
  <si>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</si>
  <si>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</si>
  <si>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</si>
  <si>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</si>
  <si>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</si>
  <si>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</si>
  <si>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</si>
  <si>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</si>
  <si>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</si>
  <si>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</si>
  <si>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</si>
  <si>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</si>
  <si>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</si>
  <si>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</si>
  <si>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</si>
  <si>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</si>
  <si>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</si>
  <si>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</si>
  <si>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</si>
  <si>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</si>
  <si>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</si>
  <si>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</si>
  <si>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</si>
  <si>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</si>
  <si>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</si>
  <si>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</si>
  <si>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</si>
  <si>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</si>
  <si>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</si>
  <si>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</si>
  <si>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</si>
  <si>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</si>
  <si>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</si>
  <si>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</si>
  <si>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</si>
  <si>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</si>
  <si>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</si>
  <si>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</si>
  <si>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</si>
  <si>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</si>
  <si>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</si>
  <si>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</si>
  <si>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</si>
  <si>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</si>
  <si>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</si>
  <si>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</si>
  <si>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</si>
  <si>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</si>
  <si>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</si>
  <si>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</si>
  <si>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</si>
  <si>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</si>
  <si>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</si>
  <si>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</si>
  <si>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</si>
  <si>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</si>
  <si>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</si>
  <si>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</si>
  <si>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</si>
  <si>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</si>
  <si>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</si>
  <si>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</si>
  <si>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</si>
  <si>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</si>
  <si>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</si>
  <si>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</si>
  <si>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</si>
  <si>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</si>
  <si>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</si>
  <si>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</si>
  <si>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</si>
  <si>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</si>
  <si>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</si>
  <si>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</si>
  <si>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</si>
  <si>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</si>
  <si>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</si>
  <si>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</si>
  <si>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</si>
  <si>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</si>
  <si>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</si>
  <si>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</si>
  <si>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</si>
  <si>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</si>
  <si>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</si>
  <si>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</si>
  <si>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</si>
  <si>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</si>
  <si>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</si>
  <si>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</si>
  <si>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</si>
  <si>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</si>
  <si>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</si>
  <si>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</si>
  <si>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</si>
  <si>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</si>
  <si>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</si>
  <si>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</si>
  <si>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</si>
  <si>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</si>
  <si>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</si>
  <si>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</si>
  <si>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</si>
  <si>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</si>
  <si>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</si>
  <si>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</si>
  <si>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</si>
  <si>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</si>
  <si>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</si>
  <si>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</si>
  <si>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</si>
  <si>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</si>
  <si>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</si>
  <si>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</si>
  <si>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</si>
  <si>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</si>
  <si>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</si>
  <si>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</si>
  <si>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</si>
  <si>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</si>
  <si>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</si>
  <si>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</si>
  <si>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</si>
  <si>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</si>
  <si>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</si>
  <si>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</si>
  <si>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</si>
  <si>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</si>
  <si>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</si>
  <si>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</si>
  <si>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</si>
  <si>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</si>
  <si>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</si>
  <si>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</si>
  <si>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</si>
  <si>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</si>
  <si>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</si>
  <si>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</si>
  <si>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</si>
  <si>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</si>
  <si>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</si>
  <si>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</si>
  <si>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</si>
  <si>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</si>
  <si>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</si>
  <si>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</si>
  <si>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</si>
  <si>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</si>
  <si>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</si>
  <si>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</si>
  <si>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</si>
  <si>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</si>
  <si>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</si>
  <si>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</si>
  <si>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</si>
  <si>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</si>
  <si>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</si>
  <si>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</si>
  <si>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</si>
  <si>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</si>
  <si>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</si>
  <si>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</si>
  <si>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</si>
  <si>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</si>
  <si>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</si>
  <si>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</si>
  <si>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</si>
  <si>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</si>
  <si>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</si>
  <si>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</si>
  <si>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</si>
  <si>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</si>
  <si>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</si>
  <si>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</si>
  <si>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</si>
  <si>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</si>
  <si>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</si>
  <si>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</si>
  <si>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</si>
  <si>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</si>
  <si>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</si>
  <si>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</si>
  <si>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</si>
  <si>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</si>
  <si>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</si>
  <si>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</si>
  <si>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</si>
  <si>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</si>
  <si>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</si>
  <si>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</si>
  <si>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</si>
  <si>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</si>
  <si>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</si>
  <si>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</si>
  <si>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</si>
  <si>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</si>
  <si>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</si>
  <si>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</si>
  <si>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</si>
  <si>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</si>
  <si>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</si>
  <si>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</si>
  <si>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</si>
  <si>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</si>
  <si>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</si>
  <si>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</si>
  <si>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</si>
  <si>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</si>
  <si>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</si>
  <si>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</si>
  <si>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</si>
  <si>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</si>
  <si>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</si>
  <si>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</si>
  <si>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</si>
  <si>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</si>
  <si>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</si>
  <si>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</si>
  <si>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</si>
  <si>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</si>
  <si>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</si>
  <si>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</si>
  <si>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</si>
  <si>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</si>
  <si>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</si>
  <si>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</si>
  <si>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</si>
  <si>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</si>
  <si>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</si>
  <si>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</si>
  <si>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</si>
  <si>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</si>
  <si>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</si>
  <si>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</si>
  <si>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</si>
  <si>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</si>
  <si>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</si>
  <si>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</si>
  <si>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</si>
  <si>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</si>
  <si>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</si>
  <si>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</si>
  <si>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</si>
  <si>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</si>
  <si>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</si>
  <si>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</si>
  <si>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</si>
  <si>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</si>
  <si>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</si>
  <si>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</si>
  <si>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</si>
  <si>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</si>
  <si>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</si>
  <si>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</si>
  <si>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</si>
  <si>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</si>
  <si>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</si>
  <si>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</si>
  <si>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</si>
  <si>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</si>
  <si>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</si>
  <si>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</si>
  <si>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</si>
  <si>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</si>
  <si>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</si>
  <si>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</si>
  <si>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</si>
  <si>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</si>
  <si>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</si>
  <si>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</si>
  <si>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</si>
  <si>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</si>
  <si>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</si>
  <si>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</si>
  <si>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</si>
  <si>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</si>
  <si>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</si>
  <si>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</si>
  <si>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</si>
  <si>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</si>
  <si>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</si>
  <si>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</si>
  <si>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</si>
  <si>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</si>
  <si>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</si>
  <si>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</si>
  <si>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</si>
  <si>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</si>
  <si>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</si>
  <si>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</si>
  <si>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</si>
  <si>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</si>
  <si>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</si>
  <si>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</si>
  <si>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</si>
  <si>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</si>
  <si>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</si>
  <si>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</si>
  <si>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</si>
  <si>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</si>
  <si>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</si>
  <si>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</si>
  <si>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</si>
  <si>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</si>
  <si>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</si>
  <si>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</si>
  <si>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</si>
  <si>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</si>
  <si>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</si>
  <si>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</si>
  <si>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</si>
  <si>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</si>
  <si>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</si>
  <si>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</si>
  <si>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</si>
  <si>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</si>
  <si>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</si>
  <si>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</si>
  <si>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</si>
  <si>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</si>
  <si>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</si>
  <si>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</si>
  <si>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</si>
  <si>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</si>
  <si>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</si>
  <si>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</si>
  <si>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</si>
  <si>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</si>
  <si>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</si>
  <si>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</si>
  <si>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</si>
  <si>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</si>
  <si>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</si>
  <si>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</si>
  <si>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</si>
  <si>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</si>
  <si>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</si>
  <si>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</si>
  <si>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</si>
  <si>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</si>
  <si>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</si>
  <si>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</si>
  <si>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</si>
  <si>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</si>
  <si>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</si>
  <si>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</si>
  <si>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</si>
  <si>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</si>
  <si>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</si>
  <si>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</si>
  <si>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</si>
  <si>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</si>
  <si>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</si>
  <si>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</si>
  <si>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</si>
  <si>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</si>
  <si>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</si>
  <si>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</si>
  <si>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</si>
  <si>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</si>
  <si>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</si>
  <si>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</si>
  <si>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</si>
  <si>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</si>
  <si>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</si>
  <si>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</si>
  <si>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</si>
  <si>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</si>
  <si>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</si>
  <si>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</si>
  <si>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</si>
  <si>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</si>
  <si>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</si>
  <si>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</si>
  <si>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</si>
  <si>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</si>
  <si>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</si>
  <si>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</si>
  <si>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</si>
  <si>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</si>
  <si>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</si>
  <si>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</si>
  <si>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</si>
  <si>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</si>
  <si>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</si>
  <si>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</si>
  <si>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</si>
  <si>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</si>
  <si>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</si>
  <si>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</si>
  <si>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</si>
  <si>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</si>
  <si>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</si>
  <si>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</si>
  <si>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</si>
  <si>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</si>
  <si>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</si>
  <si>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</si>
  <si>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</si>
  <si>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</si>
  <si>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</si>
  <si>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</si>
  <si>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</si>
  <si>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</si>
  <si>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</si>
  <si>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</si>
  <si>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</si>
  <si>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</si>
  <si>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</si>
  <si>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</si>
  <si>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</si>
  <si>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</si>
  <si>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</si>
  <si>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</si>
  <si>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</si>
  <si>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</si>
  <si>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</si>
  <si>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</si>
  <si>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</si>
  <si>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</si>
  <si>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</si>
  <si>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</si>
  <si>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</si>
  <si>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</si>
  <si>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</si>
  <si>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</si>
  <si>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</si>
  <si>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</si>
  <si>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</si>
  <si>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</si>
  <si>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</si>
  <si>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</si>
  <si>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</si>
  <si>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</si>
  <si>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</si>
  <si>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</si>
  <si>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</si>
  <si>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</si>
  <si>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</si>
  <si>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</si>
  <si>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</si>
  <si>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</si>
  <si>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</si>
  <si>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</si>
  <si>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</si>
  <si>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</si>
  <si>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</si>
  <si>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</si>
  <si>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</si>
  <si>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</si>
  <si>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</si>
  <si>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</si>
  <si>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</si>
  <si>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</si>
  <si>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</si>
  <si>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</si>
  <si>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</si>
  <si>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</si>
  <si>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</si>
  <si>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</si>
  <si>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</si>
  <si>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</si>
  <si>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</si>
  <si>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</si>
  <si>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</si>
  <si>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</si>
  <si>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</si>
  <si>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</si>
  <si>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</si>
  <si>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</si>
  <si>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</si>
  <si>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</si>
  <si>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</si>
  <si>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</si>
  <si>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</si>
  <si>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</si>
  <si>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</si>
  <si>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</si>
  <si>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</si>
  <si>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</si>
  <si>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</si>
  <si>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</si>
  <si>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</si>
  <si>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</si>
  <si>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</si>
  <si>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</si>
  <si>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</si>
  <si>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</si>
  <si>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</si>
  <si>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</si>
  <si>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</si>
  <si>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</si>
  <si>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</si>
  <si>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</si>
  <si>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</si>
  <si>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</si>
  <si>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</si>
  <si>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</si>
  <si>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</si>
  <si>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</si>
  <si>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</si>
  <si>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</si>
  <si>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</si>
  <si>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</si>
  <si>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</si>
  <si>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</si>
  <si>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</si>
  <si>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</si>
  <si>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</si>
  <si>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</si>
  <si>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</si>
  <si>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</si>
  <si>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</si>
  <si>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</si>
  <si>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</si>
  <si>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</si>
  <si>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</si>
  <si>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</si>
  <si>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</si>
  <si>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</si>
  <si>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</si>
  <si>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</si>
  <si>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</si>
  <si>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</si>
  <si>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</si>
  <si>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</si>
  <si>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</si>
  <si>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</si>
  <si>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</si>
  <si>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</si>
  <si>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</si>
  <si>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</si>
  <si>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</si>
  <si>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</si>
  <si>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</si>
  <si>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</si>
  <si>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</si>
  <si>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</si>
  <si>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</si>
  <si>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</si>
  <si>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</si>
  <si>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</si>
  <si>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</si>
  <si>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</si>
  <si>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</si>
  <si>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</si>
  <si>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</si>
  <si>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</si>
  <si>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</si>
  <si>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</si>
  <si>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</si>
  <si>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</si>
  <si>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</si>
  <si>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</si>
  <si>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</si>
  <si>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</si>
  <si>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</si>
  <si>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</si>
  <si>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</si>
  <si>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</si>
  <si>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</si>
  <si>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</si>
  <si>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</si>
  <si>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</si>
  <si>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</si>
  <si>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</si>
  <si>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</si>
  <si>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</si>
  <si>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</si>
  <si>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</si>
  <si>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</si>
  <si>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</si>
  <si>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</si>
  <si>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</si>
  <si>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</si>
  <si>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</si>
  <si>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</si>
  <si>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</si>
  <si>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</si>
  <si>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</si>
  <si>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</si>
  <si>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</si>
  <si>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</si>
  <si>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</si>
  <si>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</si>
  <si>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</si>
  <si>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</si>
  <si>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</si>
  <si>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</si>
  <si>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</si>
  <si>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</si>
  <si>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</si>
  <si>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</si>
  <si>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</si>
  <si>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</si>
  <si>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</si>
  <si>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</si>
  <si>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</si>
  <si>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</si>
  <si>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</si>
  <si>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</si>
  <si>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</si>
  <si>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</si>
  <si>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</si>
  <si>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</si>
  <si>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</si>
  <si>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</si>
  <si>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</si>
  <si>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</si>
  <si>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</si>
  <si>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</si>
  <si>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</si>
  <si>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</si>
  <si>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</si>
  <si>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</si>
  <si>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</si>
  <si>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</si>
  <si>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</si>
  <si>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</si>
  <si>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</si>
  <si>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</si>
  <si>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</si>
  <si>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</si>
  <si>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</si>
  <si>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</si>
  <si>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</si>
  <si>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</si>
  <si>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</si>
  <si>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</si>
  <si>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</si>
  <si>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</si>
  <si>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</si>
  <si>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</si>
  <si>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</si>
  <si>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</si>
  <si>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</si>
  <si>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</si>
  <si>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</si>
  <si>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</si>
  <si>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</si>
  <si>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</si>
  <si>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</si>
  <si>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</si>
  <si>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</si>
  <si>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</si>
  <si>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</si>
  <si>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</si>
  <si>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</si>
  <si>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</si>
  <si>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</si>
  <si>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</si>
  <si>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</si>
  <si>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</si>
  <si>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</si>
  <si>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</si>
  <si>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</si>
  <si>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</si>
  <si>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</si>
  <si>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</si>
  <si>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</si>
  <si>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</si>
  <si>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</si>
  <si>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</si>
  <si>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</si>
  <si>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</si>
  <si>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</si>
  <si>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</si>
  <si>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</si>
  <si>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</si>
  <si>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</si>
  <si>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</si>
  <si>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</si>
  <si>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</si>
  <si>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</si>
  <si>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</si>
  <si>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</si>
  <si>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</si>
  <si>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</si>
  <si>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</si>
  <si>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</si>
  <si>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</si>
  <si>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</si>
  <si>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</si>
  <si>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</si>
  <si>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</si>
  <si>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</si>
  <si>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</si>
  <si>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</si>
  <si>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</si>
  <si>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</si>
  <si>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</si>
  <si>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</si>
  <si>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</si>
  <si>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</si>
  <si>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</si>
  <si>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</si>
  <si>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</si>
  <si>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</si>
  <si>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</si>
  <si>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</si>
  <si>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</si>
  <si>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</si>
  <si>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</si>
  <si>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</si>
  <si>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</si>
  <si>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</si>
  <si>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</si>
  <si>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</si>
  <si>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</si>
  <si>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</si>
  <si>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</si>
  <si>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</si>
  <si>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</si>
  <si>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</si>
  <si>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</si>
  <si>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</si>
  <si>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</si>
  <si>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</si>
  <si>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</si>
  <si>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</si>
  <si>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</si>
  <si>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</si>
  <si>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</si>
  <si>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</si>
  <si>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</si>
  <si>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</si>
  <si>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</si>
  <si>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</si>
  <si>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</si>
  <si>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</si>
  <si>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</si>
  <si>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</si>
  <si>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</si>
  <si>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</si>
  <si>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</si>
  <si>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</si>
  <si>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</si>
  <si>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</si>
  <si>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</si>
  <si>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</si>
  <si>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</si>
  <si>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</si>
  <si>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</si>
  <si>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</si>
  <si>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</si>
  <si>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</si>
  <si>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</si>
  <si>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</si>
  <si>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</si>
  <si>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</si>
  <si>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</si>
  <si>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</si>
  <si>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</si>
  <si>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</si>
  <si>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</si>
  <si>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</si>
  <si>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</si>
  <si>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</si>
  <si>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</si>
  <si>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</si>
  <si>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</si>
  <si>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</si>
  <si>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</si>
  <si>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</si>
  <si>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</si>
  <si>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</si>
  <si>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</si>
  <si>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</si>
  <si>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</si>
  <si>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</si>
  <si>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</si>
  <si>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</si>
  <si>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</si>
  <si>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</si>
  <si>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</si>
  <si>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</si>
  <si>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</si>
  <si>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</si>
  <si>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</si>
  <si>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</si>
  <si>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</si>
  <si>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</si>
  <si>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</si>
  <si>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</si>
  <si>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</si>
  <si>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</si>
  <si>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</si>
  <si>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</si>
  <si>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</si>
  <si>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</si>
  <si>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</si>
  <si>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</si>
  <si>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</si>
  <si>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</si>
  <si>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</si>
  <si>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</si>
  <si>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</si>
  <si>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</si>
  <si>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</si>
  <si>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</si>
  <si>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</si>
  <si>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</si>
  <si>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</si>
  <si>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</si>
  <si>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</si>
  <si>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</si>
  <si>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</si>
  <si>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</si>
  <si>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</si>
  <si>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</si>
  <si>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</si>
  <si>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</si>
  <si>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</si>
  <si>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</si>
  <si>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</si>
  <si>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</si>
  <si>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</si>
  <si>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</si>
  <si>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</si>
  <si>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</si>
  <si>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</si>
  <si>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</si>
  <si>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</si>
  <si>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</si>
  <si>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</si>
  <si>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</si>
  <si>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</si>
  <si>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</si>
  <si>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</si>
  <si>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</si>
  <si>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</si>
  <si>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</si>
  <si>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</si>
  <si>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</si>
  <si>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</si>
  <si>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</si>
  <si>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</si>
  <si>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</si>
  <si>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</si>
  <si>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</si>
  <si>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</si>
  <si>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</si>
  <si>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</si>
  <si>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</si>
  <si>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</si>
  <si>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</si>
  <si>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</si>
  <si>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</si>
  <si>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</si>
  <si>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</si>
  <si>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</si>
  <si>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</si>
  <si>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</si>
  <si>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</si>
  <si>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</si>
  <si>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</si>
  <si>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</si>
  <si>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</si>
  <si>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</si>
  <si>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</si>
  <si>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</si>
  <si>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</si>
  <si>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</si>
  <si>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</si>
  <si>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</si>
  <si>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</si>
  <si>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</si>
  <si>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</si>
  <si>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</si>
  <si>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</si>
  <si>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</si>
  <si>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</si>
  <si>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</si>
  <si>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</si>
  <si>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</si>
  <si>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</si>
  <si>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</si>
  <si>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</si>
  <si>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</si>
  <si>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</si>
  <si>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</si>
  <si>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</si>
  <si>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</si>
  <si>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</si>
  <si>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</si>
  <si>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</si>
  <si>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</si>
  <si>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</si>
  <si>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</si>
  <si>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</si>
  <si>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</si>
  <si>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</si>
  <si>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</si>
  <si>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</si>
  <si>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</si>
  <si>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</si>
  <si>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</si>
  <si>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</si>
  <si>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</si>
  <si>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</si>
  <si>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</si>
  <si>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</si>
  <si>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</si>
  <si>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</si>
  <si>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</si>
  <si>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</si>
  <si>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</si>
  <si>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</si>
  <si>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</si>
  <si>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</si>
  <si>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</si>
  <si>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</si>
  <si>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</si>
  <si>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</si>
  <si>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</si>
  <si>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</si>
  <si>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</si>
  <si>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</si>
  <si>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</si>
  <si>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</si>
  <si>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</si>
  <si>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</si>
  <si>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</si>
  <si>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</si>
  <si>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</si>
  <si>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</si>
  <si>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</si>
  <si>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</si>
  <si>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</si>
  <si>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</si>
  <si>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</si>
  <si>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</si>
  <si>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</si>
  <si>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</si>
  <si>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</si>
  <si>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</si>
  <si>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</si>
  <si>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</si>
  <si>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</si>
  <si>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</si>
  <si>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</si>
  <si>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</si>
  <si>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</si>
  <si>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</si>
  <si>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</si>
  <si>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</si>
  <si>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</si>
  <si>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</si>
  <si>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</si>
  <si>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</si>
  <si>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</si>
  <si>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</si>
  <si>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</si>
  <si>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</si>
  <si>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</si>
  <si>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</si>
  <si>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</si>
  <si>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</si>
  <si>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</si>
  <si>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</si>
  <si>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</si>
  <si>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</si>
  <si>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</si>
  <si>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</si>
  <si>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</si>
  <si>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</si>
  <si>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</si>
  <si>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</si>
  <si>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</si>
  <si>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</si>
  <si>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</si>
  <si>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</si>
  <si>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</si>
  <si>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</si>
  <si>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</si>
  <si>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</si>
  <si>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</si>
  <si>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</si>
  <si>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</si>
  <si>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</si>
  <si>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</si>
  <si>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</si>
  <si>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</si>
  <si>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</si>
  <si>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</si>
  <si>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</si>
  <si>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</si>
  <si>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</si>
  <si>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</si>
  <si>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</si>
  <si>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</si>
  <si>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</si>
  <si>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</si>
  <si>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</si>
  <si>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</si>
  <si>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</si>
  <si>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</si>
  <si>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</si>
  <si>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</si>
  <si>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</si>
  <si>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</si>
  <si>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</si>
  <si>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</si>
  <si>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</si>
  <si>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</si>
  <si>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</si>
  <si>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</si>
  <si>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</si>
  <si>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</si>
  <si>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</si>
  <si>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</si>
  <si>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</si>
  <si>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</si>
  <si>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</si>
  <si>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</si>
  <si>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</si>
  <si>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</si>
  <si>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</si>
  <si>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</si>
  <si>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</si>
  <si>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</si>
  <si>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</si>
  <si>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</si>
  <si>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</si>
  <si>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</si>
  <si>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</si>
  <si>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</si>
  <si>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</si>
  <si>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</si>
  <si>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</si>
  <si>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</si>
  <si>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</si>
  <si>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</si>
  <si>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</si>
  <si>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</si>
  <si>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</si>
  <si>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</si>
  <si>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</si>
  <si>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</si>
  <si>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</si>
  <si>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</si>
  <si>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</si>
  <si>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</si>
  <si>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</si>
  <si>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</si>
  <si>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</si>
  <si>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</si>
  <si>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</si>
  <si>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</si>
  <si>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</si>
  <si>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</si>
  <si>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</si>
  <si>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</si>
  <si>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</si>
  <si>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</si>
  <si>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</si>
  <si>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</si>
  <si>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</si>
  <si>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</si>
  <si>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</si>
  <si>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</si>
  <si>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</si>
  <si>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</si>
  <si>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</si>
  <si>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</si>
  <si>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</si>
  <si>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</si>
  <si>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</si>
  <si>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</si>
  <si>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</si>
  <si>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</si>
  <si>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</si>
  <si>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</si>
  <si>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</si>
  <si>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</si>
  <si>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</si>
  <si>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</si>
  <si>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</si>
  <si>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</si>
  <si>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</si>
  <si>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</si>
  <si>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</si>
  <si>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</si>
  <si>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</si>
  <si>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</si>
  <si>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</si>
  <si>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</si>
  <si>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</si>
  <si>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</si>
  <si>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</si>
  <si>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</si>
  <si>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</si>
  <si>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</si>
  <si>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</si>
  <si>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</si>
  <si>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</si>
  <si>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</si>
  <si>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</si>
  <si>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</si>
  <si>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</si>
  <si>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</si>
  <si>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</si>
  <si>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</si>
  <si>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</si>
  <si>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</si>
  <si>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</si>
  <si>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</si>
  <si>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</si>
  <si>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</si>
  <si>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</si>
  <si>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</si>
  <si>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</si>
  <si>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</si>
  <si>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</si>
  <si>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</si>
  <si>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</si>
  <si>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</si>
  <si>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</si>
  <si>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</si>
  <si>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</si>
  <si>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</si>
  <si>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</si>
  <si>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</si>
  <si>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</si>
  <si>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</si>
  <si>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</si>
  <si>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</si>
  <si>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</si>
  <si>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</si>
  <si>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</si>
  <si>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</si>
  <si>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</si>
  <si>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</si>
  <si>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</si>
  <si>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</si>
  <si>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</si>
  <si>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</si>
  <si>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</si>
  <si>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</si>
  <si>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</si>
  <si>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</si>
  <si>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</si>
  <si>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</si>
  <si>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</si>
  <si>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</si>
  <si>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</si>
  <si>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</si>
  <si>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</si>
  <si>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</si>
  <si>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</si>
  <si>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</si>
  <si>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</si>
  <si>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</si>
  <si>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</si>
  <si>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</si>
  <si>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</si>
  <si>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</si>
  <si>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</si>
  <si>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</si>
  <si>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</si>
  <si>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</si>
  <si>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</si>
  <si>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</si>
  <si>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</si>
  <si>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</si>
  <si>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</si>
  <si>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</si>
  <si>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</si>
  <si>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</si>
  <si>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</si>
  <si>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</si>
  <si>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</si>
  <si>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</si>
  <si>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</si>
  <si>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</si>
  <si>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</si>
  <si>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</si>
  <si>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</si>
  <si>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</si>
  <si>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</si>
  <si>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</si>
  <si>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</si>
  <si>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</si>
  <si>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</si>
  <si>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</si>
  <si>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</si>
  <si>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</si>
  <si>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</si>
  <si>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</si>
  <si>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</si>
  <si>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</si>
  <si>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</si>
  <si>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</si>
  <si>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</si>
  <si>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</si>
  <si>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</si>
  <si>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</si>
  <si>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</si>
  <si>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</si>
  <si>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</si>
  <si>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</si>
  <si>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</si>
  <si>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</si>
  <si>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</si>
  <si>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</si>
  <si>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</si>
  <si>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</si>
  <si>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</si>
  <si>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</si>
  <si>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</si>
  <si>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</si>
  <si>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</si>
  <si>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</si>
  <si>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</si>
  <si>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</si>
  <si>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</si>
  <si>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</si>
  <si>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</si>
  <si>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</si>
  <si>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</si>
  <si>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</si>
  <si>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</si>
  <si>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</si>
  <si>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</si>
  <si>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</si>
  <si>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</si>
  <si>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</si>
  <si>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</si>
  <si>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</si>
  <si>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</si>
  <si>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</si>
  <si>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</si>
  <si>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</si>
  <si>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</si>
  <si>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</si>
  <si>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</si>
  <si>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</si>
  <si>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</si>
  <si>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</si>
  <si>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</si>
  <si>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</si>
  <si>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</si>
  <si>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</si>
  <si>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</si>
  <si>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</si>
  <si>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</si>
  <si>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</si>
  <si>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</si>
  <si>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</si>
  <si>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</si>
  <si>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</si>
  <si>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</si>
  <si>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</si>
  <si>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</si>
  <si>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</si>
  <si>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</si>
  <si>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</si>
  <si>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</si>
  <si>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</si>
  <si>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</si>
  <si>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</si>
  <si>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</si>
  <si>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</si>
  <si>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</si>
  <si>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</si>
  <si>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</si>
  <si>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</si>
  <si>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</si>
  <si>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</si>
  <si>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</si>
  <si>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</si>
  <si>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</si>
  <si>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</si>
  <si>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</si>
  <si>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</si>
  <si>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</si>
  <si>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</si>
  <si>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</si>
  <si>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</si>
  <si>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</si>
  <si>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</si>
  <si>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</si>
  <si>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</si>
  <si>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</si>
  <si>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</si>
  <si>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</si>
  <si>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</si>
  <si>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</si>
  <si>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</si>
  <si>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</si>
  <si>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</si>
  <si>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</si>
  <si>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</si>
  <si>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</si>
  <si>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</si>
  <si>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</si>
  <si>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</si>
  <si>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</si>
  <si>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</si>
  <si>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</si>
  <si>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</si>
  <si>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</si>
  <si>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</si>
  <si>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</si>
  <si>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</si>
  <si>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</si>
  <si>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</si>
  <si>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</si>
  <si>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</si>
  <si>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</si>
  <si>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</si>
  <si>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</si>
  <si>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</si>
  <si>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</si>
  <si>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</si>
  <si>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</si>
  <si>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</si>
  <si>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</si>
  <si>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</si>
  <si>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</si>
  <si>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</si>
  <si>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</si>
  <si>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</si>
  <si>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</si>
  <si>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</si>
  <si>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</si>
  <si>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</si>
  <si>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</si>
  <si>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</si>
  <si>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</si>
  <si>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</si>
  <si>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</si>
  <si>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</si>
  <si>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</si>
  <si>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</si>
  <si>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</si>
  <si>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</si>
  <si>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</si>
  <si>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</si>
  <si>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</si>
  <si>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</si>
  <si>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</si>
  <si>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</si>
  <si>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</si>
  <si>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</si>
  <si>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</si>
  <si>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</si>
  <si>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</si>
  <si>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</si>
  <si>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</si>
  <si>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</si>
  <si>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</si>
  <si>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</si>
  <si>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</si>
  <si>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</si>
  <si>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</si>
  <si>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</si>
  <si>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</si>
  <si>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</si>
  <si>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</si>
  <si>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</si>
  <si>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</si>
  <si>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</si>
  <si>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</si>
  <si>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</si>
  <si>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</si>
  <si>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</si>
  <si>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</si>
  <si>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</si>
  <si>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</si>
  <si>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</si>
  <si>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</si>
  <si>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</si>
  <si>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</si>
  <si>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</si>
  <si>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</si>
  <si>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</si>
  <si>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</si>
  <si>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</si>
  <si>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</si>
  <si>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</si>
  <si>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</si>
  <si>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</si>
  <si>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</si>
  <si>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</si>
  <si>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</si>
  <si>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</si>
  <si>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</si>
  <si>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</si>
  <si>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</si>
  <si>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</si>
  <si>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</si>
  <si>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</si>
  <si>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</si>
  <si>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</si>
  <si>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</si>
  <si>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</si>
  <si>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</si>
  <si>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</si>
  <si>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</si>
  <si>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</si>
  <si>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</si>
  <si>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</si>
  <si>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</si>
  <si>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</si>
  <si>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</si>
  <si>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</si>
  <si>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</si>
  <si>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</si>
  <si>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</si>
  <si>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</si>
  <si>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</si>
  <si>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</si>
  <si>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</si>
  <si>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</si>
  <si>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</si>
  <si>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</si>
  <si>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</si>
  <si>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</si>
  <si>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</si>
  <si>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</si>
  <si>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</si>
  <si>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</si>
  <si>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</si>
  <si>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</si>
  <si>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</si>
  <si>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</si>
  <si>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</si>
  <si>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</si>
  <si>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</si>
  <si>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</si>
  <si>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</si>
  <si>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</si>
  <si>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</si>
  <si>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</si>
  <si>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</si>
  <si>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</si>
  <si>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</si>
  <si>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</si>
  <si>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</si>
  <si>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</si>
  <si>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</si>
  <si>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</si>
  <si>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</si>
  <si>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</si>
  <si>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</si>
  <si>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</si>
  <si>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</si>
  <si>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</si>
  <si>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</si>
  <si>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</si>
  <si>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</si>
  <si>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</si>
  <si>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</si>
  <si>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</si>
  <si>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</si>
  <si>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</si>
  <si>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</si>
  <si>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</si>
  <si>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</si>
  <si>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</si>
  <si>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</si>
  <si>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</si>
  <si>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</si>
  <si>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</si>
  <si>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</si>
  <si>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</si>
  <si>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</si>
  <si>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</si>
  <si>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</si>
  <si>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</si>
  <si>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</si>
  <si>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</si>
  <si>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</si>
  <si>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</si>
  <si>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</si>
  <si>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</si>
  <si>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</si>
  <si>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</si>
  <si>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</si>
  <si>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</si>
  <si>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</si>
  <si>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</si>
  <si>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</si>
  <si>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</si>
  <si>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</si>
  <si>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</si>
  <si>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</si>
  <si>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</si>
  <si>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</si>
  <si>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</si>
  <si>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</si>
  <si>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</si>
  <si>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</si>
  <si>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</si>
  <si>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</si>
  <si>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</si>
  <si>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</si>
  <si>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</si>
  <si>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</si>
  <si>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</si>
  <si>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</si>
  <si>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</si>
  <si>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</si>
  <si>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</si>
  <si>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</si>
  <si>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</si>
  <si>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</si>
  <si>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</si>
  <si>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</si>
  <si>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</si>
  <si>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</si>
  <si>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</si>
  <si>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</si>
  <si>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</si>
  <si>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</si>
  <si>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</si>
  <si>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</si>
  <si>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</si>
  <si>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</si>
  <si>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</si>
  <si>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</si>
  <si>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</si>
  <si>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</si>
  <si>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</si>
  <si>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</si>
  <si>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</si>
  <si>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</si>
  <si>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</si>
  <si>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</si>
  <si>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</si>
  <si>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</si>
  <si>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</si>
  <si>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</si>
  <si>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</si>
  <si>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</si>
  <si>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</si>
  <si>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</si>
  <si>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</si>
  <si>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</si>
  <si>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</si>
  <si>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</si>
  <si>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</si>
  <si>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</si>
  <si>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</si>
  <si>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</si>
  <si>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</si>
  <si>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</si>
  <si>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</si>
  <si>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</si>
  <si>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</si>
  <si>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</si>
  <si>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</si>
  <si>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</si>
  <si>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</si>
  <si>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</si>
  <si>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</si>
  <si>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</si>
  <si>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</si>
  <si>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</si>
  <si>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</si>
  <si>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</si>
  <si>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</si>
  <si>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</si>
  <si>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</si>
  <si>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</si>
  <si>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</si>
  <si>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</si>
  <si>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</si>
  <si>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</si>
  <si>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</si>
  <si>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</si>
  <si>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</si>
  <si>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</si>
  <si>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</si>
  <si>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</si>
  <si>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</si>
  <si>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</si>
  <si>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</si>
  <si>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</si>
  <si>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</si>
  <si>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</si>
  <si>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</si>
  <si>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</si>
  <si>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</si>
  <si>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</si>
  <si>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</si>
  <si>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</si>
  <si>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</si>
  <si>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</si>
  <si>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</si>
  <si>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</si>
  <si>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</si>
  <si>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</si>
  <si>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</si>
  <si>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</si>
  <si>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</si>
  <si>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</si>
  <si>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</si>
  <si>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</si>
  <si>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</si>
  <si>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</si>
  <si>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</si>
  <si>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</si>
  <si>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</si>
  <si>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</si>
  <si>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</si>
  <si>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</si>
  <si>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</si>
  <si>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</si>
  <si>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</si>
  <si>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</si>
  <si>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</si>
  <si>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</si>
  <si>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</si>
  <si>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</si>
  <si>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</si>
  <si>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</si>
  <si>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</si>
  <si>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</si>
  <si>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</si>
  <si>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</si>
  <si>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</si>
  <si>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</si>
  <si>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</si>
  <si>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</si>
  <si>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</si>
  <si>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</si>
  <si>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</si>
  <si>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</si>
  <si>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</si>
  <si>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</si>
  <si>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</si>
  <si>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</si>
  <si>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</si>
  <si>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</si>
  <si>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</si>
  <si>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</si>
  <si>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</si>
  <si>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</si>
  <si>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</si>
  <si>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</si>
  <si>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</si>
  <si>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</si>
  <si>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</si>
  <si>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</si>
  <si>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</si>
  <si>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</si>
  <si>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</si>
  <si>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</si>
  <si>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</si>
  <si>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</si>
  <si>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</si>
  <si>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</si>
  <si>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</si>
  <si>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</si>
  <si>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</si>
  <si>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</si>
  <si>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</si>
  <si>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</si>
  <si>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</si>
  <si>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</si>
  <si>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</si>
  <si>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</si>
  <si>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</si>
  <si>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</si>
  <si>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</si>
  <si>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</si>
  <si>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</si>
  <si>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</si>
  <si>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</si>
  <si>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</si>
  <si>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</si>
  <si>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</si>
  <si>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</si>
  <si>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</si>
  <si>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</si>
  <si>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</si>
  <si>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</si>
  <si>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</si>
  <si>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</si>
  <si>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</si>
  <si>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</si>
  <si>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</si>
  <si>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</si>
  <si>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</si>
  <si>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</si>
  <si>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</si>
  <si>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</si>
  <si>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</si>
  <si>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</si>
  <si>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</si>
  <si>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</si>
  <si>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</si>
  <si>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</si>
  <si>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</si>
  <si>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</si>
  <si>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</si>
  <si>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</si>
  <si>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</si>
  <si>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</si>
  <si>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</si>
  <si>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</si>
  <si>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</si>
  <si>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</si>
  <si>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</si>
  <si>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</si>
  <si>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</si>
  <si>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</si>
  <si>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</si>
  <si>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</si>
  <si>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</si>
  <si>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</si>
  <si>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</si>
  <si>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</si>
  <si>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</si>
  <si>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</si>
  <si>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</si>
  <si>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</si>
  <si>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</si>
  <si>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</si>
  <si>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</si>
  <si>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</si>
  <si>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</si>
  <si>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</si>
  <si>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</si>
  <si>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</si>
  <si>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</si>
  <si>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</si>
  <si>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</si>
  <si>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</si>
  <si>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</si>
  <si>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</si>
  <si>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</si>
  <si>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</si>
  <si>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</si>
  <si>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</si>
  <si>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</si>
  <si>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</si>
  <si>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</si>
  <si>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</si>
  <si>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</si>
  <si>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</si>
  <si>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</si>
  <si>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</si>
  <si>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</si>
  <si>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</si>
  <si>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</si>
  <si>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</si>
  <si>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</si>
  <si>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</si>
  <si>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</si>
  <si>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</si>
  <si>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</si>
  <si>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</si>
  <si>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</si>
  <si>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</si>
  <si>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</si>
  <si>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</si>
  <si>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</si>
  <si>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</si>
  <si>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</si>
  <si>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</si>
  <si>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</si>
  <si>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</si>
  <si>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</si>
  <si>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</si>
  <si>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</si>
  <si>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</si>
  <si>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</si>
  <si>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</si>
  <si>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</si>
  <si>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</si>
  <si>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</si>
  <si>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</si>
  <si>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</si>
  <si>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</si>
  <si>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</si>
  <si>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</si>
  <si>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</si>
  <si>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</si>
  <si>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</si>
  <si>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</si>
  <si>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</si>
  <si>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</si>
  <si>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</si>
  <si>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</si>
  <si>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</si>
  <si>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</si>
  <si>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</si>
  <si>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</si>
  <si>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</si>
  <si>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</si>
  <si>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</si>
  <si>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</si>
  <si>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</si>
  <si>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</si>
  <si>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</si>
  <si>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</si>
  <si>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</si>
  <si>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</si>
  <si>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</si>
  <si>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</si>
  <si>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</si>
  <si>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</si>
  <si>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</si>
  <si>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</si>
  <si>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</si>
  <si>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</si>
  <si>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</si>
  <si>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</si>
  <si>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</si>
  <si>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</si>
  <si>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</si>
  <si>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</si>
  <si>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</si>
  <si>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</si>
  <si>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</si>
  <si>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</si>
  <si>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</si>
  <si>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</si>
  <si>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</si>
  <si>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</si>
  <si>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</si>
  <si>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</si>
  <si>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</si>
  <si>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</si>
  <si>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</si>
  <si>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</si>
  <si>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</si>
  <si>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</si>
  <si>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</si>
  <si>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</si>
  <si>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</si>
  <si>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</si>
  <si>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</si>
  <si>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</si>
  <si>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</si>
  <si>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</si>
  <si>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</si>
  <si>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</si>
  <si>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</si>
  <si>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</si>
  <si>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</si>
  <si>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</si>
  <si>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</si>
  <si>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</si>
  <si>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</si>
  <si>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</si>
  <si>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</si>
  <si>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</si>
  <si>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</si>
  <si>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</si>
  <si>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</si>
  <si>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</si>
  <si>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</si>
  <si>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</si>
  <si>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</si>
  <si>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</si>
  <si>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</si>
  <si>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</si>
  <si>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</si>
  <si>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</si>
  <si>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</si>
  <si>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</si>
  <si>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</si>
  <si>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</si>
  <si>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</si>
  <si>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</si>
  <si>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</si>
  <si>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</si>
  <si>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</si>
  <si>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</si>
  <si>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</si>
  <si>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</si>
  <si>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</si>
  <si>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</si>
  <si>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</si>
  <si>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</si>
  <si>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</si>
  <si>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</si>
  <si>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</si>
  <si>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</si>
  <si>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</si>
  <si>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</si>
  <si>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</si>
  <si>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</si>
  <si>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</si>
  <si>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</si>
  <si>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</si>
  <si>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</si>
  <si>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</si>
  <si>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</si>
  <si>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</si>
  <si>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</si>
  <si>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</si>
  <si>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</si>
  <si>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</si>
  <si>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</si>
  <si>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</si>
  <si>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</si>
  <si>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</si>
  <si>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</si>
  <si>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</si>
  <si>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</si>
  <si>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</si>
  <si>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</si>
  <si>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</si>
  <si>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</si>
  <si>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</si>
  <si>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</si>
  <si>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</si>
  <si>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</si>
  <si>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</si>
  <si>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</si>
  <si>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</si>
  <si>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</si>
  <si>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</si>
  <si>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</si>
  <si>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</si>
  <si>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</si>
  <si>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</si>
  <si>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</si>
  <si>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</si>
  <si>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</si>
  <si>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</si>
  <si>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</si>
  <si>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</si>
  <si>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</si>
  <si>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</si>
  <si>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</si>
  <si>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</si>
  <si>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</si>
  <si>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</si>
  <si>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</si>
  <si>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</si>
  <si>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</si>
  <si>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</si>
  <si>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</si>
  <si>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</si>
  <si>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</si>
  <si>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</si>
  <si>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</si>
  <si>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</si>
  <si>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</si>
  <si>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</si>
  <si>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</si>
  <si>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</si>
  <si>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</si>
  <si>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</si>
  <si>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</si>
  <si>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</si>
  <si>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</si>
  <si>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</si>
  <si>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</si>
  <si>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</si>
  <si>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</si>
  <si>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</si>
  <si>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</si>
  <si>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</si>
  <si>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</si>
  <si>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</si>
  <si>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</si>
  <si>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</si>
  <si>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</si>
  <si>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</si>
  <si>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</si>
  <si>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</si>
  <si>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</si>
  <si>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</si>
  <si>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</si>
  <si>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</si>
  <si>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</si>
  <si>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</si>
  <si>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</si>
  <si>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</si>
  <si>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</si>
  <si>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</si>
  <si>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</si>
  <si>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</si>
  <si>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</si>
  <si>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</si>
  <si>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</si>
  <si>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</si>
  <si>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</si>
  <si>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</si>
  <si>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</si>
  <si>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</si>
  <si>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</si>
  <si>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</si>
  <si>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</si>
  <si>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</si>
  <si>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</si>
  <si>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</si>
  <si>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</si>
  <si>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</si>
  <si>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</si>
  <si>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</si>
  <si>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</si>
  <si>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</si>
  <si>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</si>
  <si>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</si>
  <si>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</si>
  <si>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</si>
  <si>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</si>
  <si>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</si>
  <si>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</si>
  <si>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</si>
  <si>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</si>
  <si>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</si>
  <si>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</si>
  <si>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</si>
  <si>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</si>
  <si>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</si>
  <si>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</si>
  <si>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</si>
  <si>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</si>
  <si>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</si>
  <si>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</si>
  <si>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</si>
  <si>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</si>
  <si>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</si>
  <si>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</si>
  <si>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</si>
  <si>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</si>
  <si>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</si>
  <si>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</si>
  <si>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</si>
  <si>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</si>
  <si>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</si>
  <si>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</si>
  <si>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</si>
  <si>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</si>
  <si>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</si>
  <si>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</si>
  <si>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</si>
  <si>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</si>
  <si>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</si>
  <si>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</si>
  <si>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</si>
  <si>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</si>
  <si>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</si>
  <si>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</si>
  <si>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</si>
  <si>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</si>
  <si>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</si>
  <si>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</si>
  <si>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</si>
  <si>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</si>
  <si>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</si>
  <si>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</si>
  <si>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</si>
  <si>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</si>
  <si>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</si>
  <si>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</si>
  <si>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</si>
  <si>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</si>
  <si>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</si>
  <si>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</si>
  <si>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</si>
  <si>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</si>
  <si>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</si>
  <si>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</si>
  <si>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</si>
  <si>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</si>
  <si>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</si>
  <si>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</si>
  <si>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</si>
  <si>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</si>
  <si>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</si>
  <si>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</si>
  <si>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</si>
  <si>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</si>
  <si>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</si>
  <si>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</si>
  <si>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</si>
  <si>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</si>
  <si>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</si>
  <si>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</si>
  <si>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</si>
  <si>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</si>
  <si>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</si>
  <si>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</si>
  <si>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</si>
  <si>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</si>
  <si>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</si>
  <si>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</si>
  <si>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</si>
  <si>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</si>
  <si>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</si>
  <si>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</si>
  <si>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</si>
  <si>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</si>
  <si>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</si>
  <si>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</si>
  <si>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</si>
  <si>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</si>
  <si>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</si>
  <si>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</si>
  <si>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</si>
  <si>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</si>
  <si>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</si>
  <si>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</si>
  <si>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</si>
  <si>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</si>
  <si>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</si>
  <si>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</si>
  <si>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</si>
  <si>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</si>
  <si>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</si>
  <si>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</si>
  <si>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</si>
  <si>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</si>
  <si>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</si>
  <si>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</si>
  <si>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</si>
  <si>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</si>
  <si>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</si>
  <si>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</si>
  <si>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</si>
  <si>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</si>
  <si>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</si>
  <si>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</si>
  <si>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</si>
  <si>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</si>
  <si>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</si>
  <si>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</si>
  <si>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</si>
  <si>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</si>
  <si>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</si>
  <si>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</si>
  <si>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</si>
  <si>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</si>
  <si>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</si>
  <si>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</si>
  <si>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</si>
  <si>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</si>
  <si>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</si>
  <si>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</si>
  <si>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</si>
  <si>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</si>
  <si>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</si>
  <si>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</si>
  <si>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</si>
  <si>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</si>
  <si>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</si>
  <si>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</si>
  <si>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</si>
  <si>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</si>
  <si>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</si>
  <si>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</si>
  <si>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</si>
  <si>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</si>
  <si>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</si>
  <si>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</si>
  <si>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</si>
  <si>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</si>
  <si>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</si>
  <si>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</si>
  <si>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</si>
  <si>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</si>
  <si>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</si>
  <si>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</si>
  <si>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</si>
  <si>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</si>
  <si>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</si>
  <si>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</si>
  <si>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</si>
  <si>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</si>
  <si>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</si>
  <si>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</si>
  <si>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</si>
  <si>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</si>
  <si>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</si>
  <si>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</si>
  <si>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</si>
  <si>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</si>
  <si>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</si>
  <si>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</si>
  <si>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</si>
  <si>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</si>
  <si>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</si>
  <si>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</si>
  <si>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</si>
  <si>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</si>
  <si>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</si>
  <si>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</si>
  <si>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</si>
  <si>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</si>
  <si>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</si>
  <si>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</si>
  <si>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</si>
  <si>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</si>
  <si>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</si>
  <si>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</si>
  <si>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</si>
  <si>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</si>
  <si>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</si>
  <si>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</si>
  <si>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</si>
  <si>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</si>
  <si>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</si>
  <si>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</si>
  <si>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</si>
  <si>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</si>
  <si>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</si>
  <si>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</si>
  <si>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</si>
  <si>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</si>
  <si>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</si>
  <si>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</si>
  <si>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</si>
  <si>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</si>
  <si>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</si>
  <si>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</si>
  <si>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</si>
  <si>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</si>
  <si>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</si>
  <si>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</si>
  <si>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</si>
  <si>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</si>
  <si>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</si>
  <si>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</si>
  <si>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</si>
  <si>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</si>
  <si>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</si>
  <si>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</si>
  <si>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</si>
  <si>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</si>
  <si>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</si>
  <si>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</si>
  <si>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</si>
  <si>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</si>
  <si>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</si>
  <si>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</si>
  <si>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</si>
  <si>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</si>
  <si>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</si>
  <si>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</si>
  <si>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</si>
  <si>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</si>
  <si>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</si>
  <si>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</si>
  <si>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</si>
  <si>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</si>
  <si>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</si>
  <si>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</si>
  <si>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</si>
  <si>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</si>
  <si>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</si>
  <si>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</si>
  <si>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</si>
  <si>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</si>
  <si>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</si>
  <si>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</si>
  <si>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</si>
  <si>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</si>
  <si>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</si>
  <si>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</si>
  <si>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</si>
  <si>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</si>
  <si>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</si>
  <si>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</si>
  <si>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</si>
  <si>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</si>
  <si>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</si>
  <si>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</si>
  <si>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</si>
  <si>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</si>
  <si>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</si>
  <si>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</si>
  <si>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</si>
  <si>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</si>
  <si>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</si>
  <si>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</si>
  <si>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</si>
  <si>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</si>
  <si>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</si>
  <si>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</si>
  <si>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</si>
  <si>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</si>
  <si>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</si>
  <si>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</si>
  <si>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</si>
  <si>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</si>
  <si>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</si>
  <si>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</si>
  <si>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</si>
  <si>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</si>
  <si>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</si>
  <si>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</si>
  <si>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</si>
  <si>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</si>
  <si>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</si>
  <si>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</si>
  <si>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</si>
  <si>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</si>
  <si>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</si>
  <si>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</si>
  <si>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</si>
  <si>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</si>
  <si>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</si>
  <si>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</si>
  <si>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</si>
  <si>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</si>
  <si>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</si>
  <si>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</si>
  <si>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</si>
  <si>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</si>
  <si>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</si>
  <si>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</si>
  <si>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</si>
  <si>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</si>
  <si>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</si>
  <si>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</si>
  <si>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</si>
  <si>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</si>
  <si>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</si>
  <si>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</si>
  <si>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</si>
  <si>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</si>
  <si>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</si>
  <si>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</si>
  <si>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</si>
  <si>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</si>
  <si>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</si>
  <si>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</si>
  <si>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</si>
  <si>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</si>
  <si>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</si>
  <si>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</si>
  <si>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</si>
  <si>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</si>
  <si>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</si>
  <si>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</si>
  <si>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</si>
  <si>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</si>
  <si>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</si>
  <si>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</si>
  <si>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</si>
  <si>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</si>
  <si>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</si>
  <si>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</si>
  <si>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</si>
  <si>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</si>
  <si>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</si>
  <si>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</si>
  <si>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</si>
  <si>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</si>
  <si>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</si>
  <si>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</si>
  <si>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</si>
  <si>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</si>
  <si>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</si>
  <si>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</si>
  <si>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</si>
  <si>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</si>
  <si>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</si>
  <si>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</si>
  <si>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</si>
  <si>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</si>
  <si>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</si>
  <si>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</si>
  <si>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</si>
  <si>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</si>
  <si>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</si>
  <si>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</si>
  <si>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</si>
  <si>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</si>
  <si>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</si>
  <si>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</si>
  <si>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</si>
  <si>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</si>
  <si>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</si>
  <si>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</si>
  <si>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</si>
  <si>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</si>
  <si>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</si>
  <si>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</si>
  <si>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</si>
  <si>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</si>
  <si>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</si>
  <si>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</si>
  <si>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</si>
  <si>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</si>
  <si>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</si>
  <si>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</si>
  <si>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</si>
  <si>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</si>
  <si>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</si>
  <si>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</si>
  <si>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</si>
  <si>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</si>
  <si>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</si>
  <si>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</si>
  <si>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</si>
  <si>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</si>
  <si>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</si>
  <si>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</si>
  <si>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</si>
  <si>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</si>
  <si>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</si>
  <si>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</si>
  <si>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</si>
  <si>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</si>
  <si>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</si>
  <si>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</si>
  <si>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</si>
  <si>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</si>
  <si>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</si>
  <si>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</si>
  <si>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</si>
  <si>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</si>
  <si>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</si>
  <si>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</si>
  <si>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</si>
  <si>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</si>
  <si>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</si>
  <si>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</si>
  <si>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</si>
  <si>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</si>
  <si>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</si>
  <si>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</si>
  <si>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</si>
  <si>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</si>
  <si>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</si>
  <si>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</si>
  <si>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</si>
  <si>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</si>
  <si>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</si>
  <si>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</si>
  <si>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</si>
  <si>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</si>
  <si>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</si>
  <si>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</si>
  <si>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</si>
  <si>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</si>
  <si>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</si>
  <si>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</si>
  <si>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</si>
  <si>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</si>
  <si>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</si>
  <si>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</si>
  <si>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</si>
  <si>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</si>
  <si>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</si>
  <si>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</si>
  <si>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</si>
  <si>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</si>
  <si>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</si>
  <si>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</si>
  <si>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</si>
  <si>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</si>
  <si>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</si>
  <si>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</si>
  <si>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</si>
  <si>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</si>
  <si>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</si>
  <si>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</si>
  <si>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</si>
  <si>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</si>
  <si>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</si>
  <si>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</si>
  <si>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</si>
  <si>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</si>
  <si>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</si>
  <si>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</si>
  <si>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</si>
  <si>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</si>
  <si>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</si>
  <si>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</si>
  <si>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</si>
  <si>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</si>
  <si>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</si>
  <si>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</si>
  <si>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</si>
  <si>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</si>
  <si>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</si>
  <si>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</si>
  <si>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</si>
  <si>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</si>
  <si>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</si>
  <si>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</si>
  <si>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</si>
  <si>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</si>
  <si>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</si>
  <si>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</si>
  <si>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</si>
  <si>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</si>
  <si>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</si>
  <si>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</si>
  <si>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</si>
  <si>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</si>
  <si>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</si>
  <si>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</si>
  <si>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</si>
  <si>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</si>
  <si>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</si>
  <si>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</si>
  <si>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</si>
  <si>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</si>
  <si>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</si>
  <si>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</si>
  <si>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</si>
  <si>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</si>
  <si>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</si>
  <si>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</si>
  <si>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</si>
  <si>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</si>
  <si>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</si>
  <si>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</si>
  <si>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</si>
  <si>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</si>
  <si>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</si>
  <si>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</si>
  <si>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</si>
  <si>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</si>
  <si>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</si>
  <si>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</si>
  <si>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</si>
  <si>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</si>
  <si>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</si>
  <si>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</si>
  <si>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</si>
  <si>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</si>
  <si>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</si>
  <si>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</si>
  <si>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</si>
  <si>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</si>
  <si>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</si>
  <si>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</si>
  <si>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</si>
  <si>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</si>
  <si>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</si>
  <si>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</si>
  <si>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</si>
  <si>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</si>
  <si>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</si>
  <si>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</si>
  <si>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</si>
  <si>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</si>
  <si>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</si>
  <si>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</si>
  <si>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</si>
  <si>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</si>
  <si>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</si>
  <si>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</si>
  <si>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</si>
  <si>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</si>
  <si>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</si>
  <si>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</si>
  <si>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</si>
  <si>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</si>
  <si>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</si>
  <si>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</si>
  <si>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</si>
  <si>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</si>
  <si>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</si>
  <si>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</si>
  <si>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</si>
  <si>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</si>
  <si>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</si>
  <si>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</si>
  <si>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</si>
  <si>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</si>
  <si>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</si>
  <si>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</si>
  <si>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</si>
  <si>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</si>
  <si>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</si>
  <si>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</si>
  <si>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</si>
  <si>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</si>
  <si>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</si>
  <si>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</si>
  <si>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</si>
  <si>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</si>
  <si>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</si>
  <si>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</si>
  <si>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</si>
  <si>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</si>
  <si>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</si>
  <si>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</si>
  <si>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</si>
  <si>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</si>
  <si>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</si>
  <si>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</si>
  <si>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</si>
  <si>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</si>
  <si>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</si>
  <si>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</si>
  <si>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</si>
  <si>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</si>
  <si>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</si>
  <si>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</si>
  <si>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</si>
  <si>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</si>
  <si>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</si>
  <si>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</si>
  <si>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</si>
  <si>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</si>
  <si>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</si>
  <si>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</si>
  <si>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</si>
  <si>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</si>
  <si>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</si>
  <si>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</si>
  <si>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</si>
  <si>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</si>
  <si>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</si>
  <si>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</si>
  <si>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</si>
  <si>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</si>
  <si>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</si>
  <si>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</si>
  <si>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</si>
  <si>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</si>
  <si>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</si>
  <si>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</si>
  <si>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</si>
  <si>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</si>
  <si>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</si>
  <si>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</si>
  <si>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</si>
  <si>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</si>
  <si>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</si>
  <si>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</si>
  <si>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</si>
  <si>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</si>
  <si>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</si>
  <si>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</si>
  <si>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</si>
  <si>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</si>
  <si>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</si>
  <si>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</si>
  <si>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</si>
  <si>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</si>
  <si>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</si>
  <si>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</si>
  <si>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</si>
  <si>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</si>
  <si>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</si>
  <si>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</si>
  <si>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</si>
  <si>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</si>
  <si>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</si>
  <si>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</si>
  <si>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</si>
  <si>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</si>
  <si>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</si>
  <si>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</si>
  <si>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</si>
  <si>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</si>
  <si>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</si>
  <si>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</si>
  <si>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</si>
  <si>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</si>
  <si>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</si>
  <si>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</si>
  <si>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</si>
  <si>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</si>
  <si>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</si>
  <si>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</si>
  <si>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</si>
  <si>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</si>
  <si>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</si>
  <si>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</si>
  <si>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</si>
  <si>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</si>
  <si>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</si>
  <si>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</si>
  <si>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</si>
  <si>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</si>
  <si>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</si>
  <si>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</si>
  <si>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</si>
  <si>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</si>
  <si>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</si>
  <si>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</si>
  <si>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</si>
  <si>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</si>
  <si>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</si>
  <si>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</si>
  <si>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</si>
  <si>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</si>
  <si>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</si>
  <si>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</si>
  <si>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</si>
  <si>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</si>
  <si>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</si>
  <si>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</si>
  <si>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</si>
  <si>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</si>
  <si>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</si>
  <si>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</si>
  <si>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</si>
  <si>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</si>
  <si>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</si>
  <si>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</si>
  <si>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</si>
  <si>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</si>
  <si>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</si>
  <si>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</si>
  <si>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</si>
  <si>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</si>
  <si>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</si>
  <si>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</si>
  <si>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</si>
  <si>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</si>
  <si>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</si>
  <si>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</si>
  <si>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</si>
  <si>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</si>
  <si>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</si>
  <si>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</si>
  <si>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</si>
  <si>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</si>
  <si>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</si>
  <si>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</si>
  <si>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</si>
  <si>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</si>
  <si>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</si>
  <si>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</si>
  <si>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</si>
  <si>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</si>
  <si>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</si>
  <si>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</si>
  <si>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</si>
  <si>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</si>
  <si>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</si>
  <si>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</si>
  <si>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</si>
  <si>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</si>
  <si>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</si>
  <si>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</si>
  <si>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</si>
  <si>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</si>
  <si>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</si>
  <si>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</si>
  <si>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</si>
  <si>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</si>
  <si>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</si>
  <si>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</si>
  <si>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</si>
  <si>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</si>
  <si>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</si>
  <si>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</si>
  <si>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</si>
  <si>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</si>
  <si>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</si>
  <si>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</si>
  <si>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</si>
  <si>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</si>
  <si>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</si>
  <si>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</si>
  <si>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</si>
  <si>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</si>
  <si>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</si>
  <si>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</si>
  <si>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</si>
  <si>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</si>
  <si>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</si>
  <si>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</si>
  <si>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</si>
  <si>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</si>
  <si>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</si>
  <si>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</si>
  <si>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</si>
  <si>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</si>
  <si>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</si>
  <si>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</si>
  <si>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</si>
  <si>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</si>
  <si>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</si>
  <si>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</si>
  <si>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</si>
  <si>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</si>
  <si>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</si>
  <si>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</si>
  <si>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</si>
  <si>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</si>
  <si>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</si>
  <si>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</si>
  <si>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</si>
  <si>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</si>
  <si>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</si>
  <si>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</si>
  <si>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</si>
  <si>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</si>
  <si>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</si>
  <si>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</si>
  <si>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</si>
  <si>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</si>
  <si>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</si>
  <si>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</si>
  <si>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</si>
  <si>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</si>
  <si>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</si>
  <si>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</si>
  <si>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</si>
  <si>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</si>
  <si>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</si>
  <si>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</si>
  <si>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</si>
  <si>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</si>
  <si>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</si>
  <si>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</si>
  <si>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</si>
  <si>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</si>
  <si>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</si>
  <si>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</si>
  <si>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</si>
  <si>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</si>
  <si>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</si>
  <si>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</si>
  <si>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</si>
  <si>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</si>
  <si>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</si>
  <si>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</si>
  <si>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</si>
  <si>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</si>
  <si>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</si>
  <si>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</si>
  <si>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</si>
  <si>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</si>
  <si>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</si>
  <si>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</si>
  <si>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</si>
  <si>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</si>
  <si>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</si>
  <si>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</si>
  <si>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</si>
  <si>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</si>
  <si>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</si>
  <si>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</si>
  <si>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</si>
  <si>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</si>
  <si>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</si>
  <si>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</si>
  <si>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</si>
  <si>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</si>
  <si>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</si>
  <si>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</si>
  <si>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</si>
  <si>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</si>
  <si>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</si>
  <si>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</si>
  <si>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</si>
  <si>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</si>
  <si>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</si>
  <si>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</si>
  <si>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</si>
  <si>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</si>
  <si>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</si>
  <si>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</si>
  <si>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</si>
  <si>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</si>
  <si>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</si>
  <si>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</si>
  <si>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</si>
  <si>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</si>
  <si>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</si>
  <si>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</si>
  <si>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</si>
  <si>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</si>
  <si>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</si>
  <si>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</si>
  <si>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</si>
  <si>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</si>
  <si>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</si>
  <si>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</si>
  <si>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</si>
  <si>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</si>
  <si>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</si>
  <si>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</si>
  <si>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</si>
  <si>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</si>
  <si>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</si>
  <si>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</si>
  <si>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</si>
  <si>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</si>
  <si>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</si>
  <si>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</si>
  <si>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</si>
  <si>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</si>
  <si>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</si>
  <si>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</si>
  <si>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</si>
  <si>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</si>
  <si>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</si>
  <si>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</si>
  <si>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</si>
  <si>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</si>
  <si>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</si>
  <si>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</si>
  <si>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</si>
  <si>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</si>
  <si>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</si>
  <si>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</si>
  <si>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</si>
  <si>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</si>
  <si>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</si>
  <si>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</si>
  <si>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</si>
  <si>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</si>
  <si>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</si>
  <si>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</si>
  <si>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</si>
  <si>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</si>
  <si>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</si>
  <si>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</si>
  <si>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</si>
  <si>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</si>
  <si>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</si>
  <si>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</si>
  <si>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</si>
  <si>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</si>
  <si>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</si>
  <si>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</si>
  <si>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</si>
  <si>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</si>
  <si>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</si>
  <si>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</si>
  <si>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</si>
  <si>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</si>
  <si>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</si>
  <si>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</si>
  <si>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</si>
  <si>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</si>
  <si>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</si>
  <si>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</si>
  <si>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</si>
  <si>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</si>
  <si>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</si>
  <si>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</si>
  <si>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</si>
  <si>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</si>
  <si>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</si>
  <si>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</si>
  <si>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</si>
  <si>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</si>
  <si>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</si>
  <si>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</si>
  <si>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</si>
  <si>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</si>
  <si>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</si>
  <si>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</si>
  <si>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</si>
  <si>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</si>
  <si>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</si>
  <si>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</si>
  <si>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</si>
  <si>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</si>
  <si>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</si>
  <si>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</si>
  <si>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</si>
  <si>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</si>
  <si>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</si>
  <si>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</si>
  <si>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</si>
  <si>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</si>
  <si>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</si>
  <si>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</si>
  <si>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</si>
  <si>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</si>
  <si>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</si>
  <si>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</si>
  <si>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</si>
  <si>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</si>
  <si>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</si>
  <si>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</si>
  <si>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</si>
  <si>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</si>
  <si>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</si>
  <si>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</si>
  <si>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</si>
  <si>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</si>
  <si>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</si>
  <si>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</si>
  <si>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</si>
  <si>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</si>
  <si>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</si>
  <si>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</si>
  <si>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</si>
  <si>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</si>
  <si>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</si>
  <si>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</si>
  <si>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</si>
  <si>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</si>
  <si>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</si>
  <si>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</si>
  <si>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</si>
  <si>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</si>
  <si>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</si>
  <si>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</si>
  <si>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</si>
  <si>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</si>
  <si>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</si>
  <si>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</si>
  <si>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</si>
  <si>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</si>
  <si>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</si>
  <si>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</si>
  <si>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</si>
  <si>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</si>
  <si>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</si>
  <si>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</si>
  <si>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</si>
  <si>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</si>
  <si>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</si>
  <si>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</si>
  <si>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</si>
  <si>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</si>
  <si>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</si>
  <si>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</si>
  <si>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</si>
  <si>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</si>
  <si>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</si>
  <si>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</si>
  <si>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</si>
  <si>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</si>
  <si>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</si>
  <si>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</si>
  <si>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</si>
  <si>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</si>
  <si>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</si>
  <si>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</si>
  <si>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</si>
  <si>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</si>
  <si>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</si>
  <si>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</si>
  <si>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</si>
  <si>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</si>
  <si>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</si>
  <si>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</si>
  <si>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</si>
  <si>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</si>
  <si>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</si>
  <si>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</si>
  <si>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</si>
  <si>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</si>
  <si>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</si>
  <si>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</si>
  <si>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</si>
  <si>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</si>
  <si>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</si>
  <si>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</si>
  <si>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</si>
  <si>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</si>
  <si>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</si>
  <si>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</si>
  <si>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</si>
  <si>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</si>
  <si>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</si>
  <si>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</si>
  <si>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</si>
  <si>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</si>
  <si>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</si>
  <si>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</si>
  <si>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</si>
  <si>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</si>
  <si>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</si>
  <si>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</si>
  <si>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</si>
  <si>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</si>
  <si>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</si>
  <si>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</si>
  <si>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</si>
  <si>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</si>
  <si>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</si>
  <si>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</si>
  <si>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</si>
  <si>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</si>
  <si>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</si>
  <si>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</si>
  <si>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</si>
  <si>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</si>
  <si>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</si>
  <si>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</si>
  <si>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</si>
  <si>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</si>
  <si>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</si>
  <si>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</si>
  <si>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</si>
  <si>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</si>
  <si>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</si>
  <si>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</si>
  <si>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</si>
  <si>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</si>
  <si>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</si>
  <si>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</si>
  <si>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</si>
  <si>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</si>
  <si>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</si>
  <si>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</si>
  <si>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</si>
  <si>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</si>
  <si>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</si>
  <si>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</si>
  <si>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</si>
  <si>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</si>
  <si>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</si>
  <si>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</si>
  <si>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</si>
  <si>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</si>
  <si>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</si>
  <si>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</si>
  <si>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</si>
  <si>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</si>
  <si>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</si>
  <si>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</si>
  <si>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</si>
  <si>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</si>
  <si>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</si>
  <si>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</si>
  <si>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</si>
  <si>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</si>
  <si>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</si>
  <si>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</si>
  <si>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</si>
  <si>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</si>
  <si>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</si>
  <si>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</si>
  <si>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</si>
  <si>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</si>
  <si>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</si>
  <si>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</si>
  <si>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</si>
  <si>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</si>
  <si>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</si>
  <si>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</si>
  <si>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</si>
  <si>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</si>
  <si>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</si>
  <si>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</si>
  <si>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</si>
  <si>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</si>
  <si>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</si>
  <si>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</si>
  <si>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</si>
  <si>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</si>
  <si>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</si>
  <si>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</si>
  <si>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</si>
  <si>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</si>
  <si>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</si>
  <si>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</si>
  <si>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</si>
  <si>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</si>
  <si>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</si>
  <si>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</si>
  <si>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</si>
  <si>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</si>
  <si>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</si>
  <si>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</si>
  <si>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</si>
  <si>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</si>
  <si>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</si>
  <si>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</si>
  <si>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</si>
  <si>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</si>
  <si>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</si>
  <si>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</si>
  <si>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</si>
  <si>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</si>
  <si>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</si>
  <si>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</si>
  <si>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</si>
  <si>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</si>
  <si>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</si>
  <si>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</si>
  <si>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</si>
  <si>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</si>
  <si>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</si>
  <si>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</si>
  <si>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</si>
  <si>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</si>
  <si>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</si>
  <si>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</si>
  <si>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</si>
  <si>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</si>
  <si>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</si>
  <si>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</si>
  <si>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</si>
  <si>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</si>
  <si>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</si>
  <si>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</si>
  <si>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</si>
  <si>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</si>
  <si>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</si>
  <si>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</si>
  <si>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</si>
  <si>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</si>
  <si>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</si>
  <si>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</si>
  <si>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</si>
  <si>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</si>
  <si>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</si>
  <si>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</si>
  <si>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</si>
  <si>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</si>
  <si>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</si>
  <si>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</si>
  <si>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</si>
  <si>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</si>
  <si>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</si>
  <si>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</si>
  <si>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</si>
  <si>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</si>
  <si>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</si>
  <si>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</si>
  <si>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</si>
  <si>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</si>
  <si>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</si>
  <si>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</si>
  <si>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</si>
  <si>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</si>
  <si>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</si>
  <si>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</si>
  <si>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</si>
  <si>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</si>
  <si>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</si>
  <si>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</si>
  <si>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</si>
  <si>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</si>
  <si>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</si>
  <si>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</si>
  <si>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</si>
  <si>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</si>
  <si>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</si>
  <si>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</si>
  <si>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</si>
  <si>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</si>
  <si>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</si>
  <si>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</si>
  <si>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</si>
  <si>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</si>
  <si>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</si>
  <si>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</si>
  <si>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</si>
  <si>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</si>
  <si>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</si>
  <si>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</si>
  <si>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</si>
  <si>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</si>
  <si>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</si>
  <si>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</si>
  <si>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</si>
  <si>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</si>
  <si>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</si>
  <si>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</si>
  <si>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</si>
  <si>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</si>
  <si>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</si>
  <si>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</si>
  <si>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</si>
  <si>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</si>
  <si>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</si>
  <si>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</si>
  <si>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</si>
  <si>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</si>
  <si>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</si>
  <si>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</si>
  <si>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</si>
  <si>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</si>
  <si>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</si>
  <si>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</si>
  <si>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</si>
  <si>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</si>
  <si>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</si>
  <si>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</si>
  <si>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</si>
  <si>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</si>
  <si>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</si>
  <si>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</si>
  <si>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</si>
  <si>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</si>
  <si>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</si>
  <si>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</si>
  <si>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</si>
  <si>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</si>
  <si>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</si>
  <si>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</si>
  <si>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</si>
  <si>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</si>
  <si>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</si>
  <si>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</si>
  <si>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</si>
  <si>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</si>
  <si>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</si>
  <si>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</si>
  <si>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</si>
  <si>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</si>
  <si>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</si>
  <si>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</si>
  <si>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</si>
  <si>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</si>
  <si>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</si>
  <si>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</si>
  <si>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</si>
  <si>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</si>
  <si>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</si>
  <si>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</si>
  <si>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</si>
  <si>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</si>
  <si>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</si>
  <si>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</si>
  <si>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</si>
  <si>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</si>
  <si>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</si>
  <si>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</si>
  <si>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</si>
  <si>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</si>
  <si>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</si>
  <si>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</si>
  <si>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</si>
  <si>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</si>
  <si>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</si>
  <si>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</si>
  <si>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</si>
  <si>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</si>
  <si>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</si>
  <si>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</si>
  <si>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</si>
  <si>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</si>
  <si>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</si>
  <si>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</si>
  <si>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</si>
  <si>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</si>
  <si>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</si>
  <si>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</si>
  <si>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</si>
  <si>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</si>
  <si>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</si>
  <si>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</si>
  <si>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</si>
  <si>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</si>
  <si>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</si>
  <si>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</si>
  <si>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</si>
  <si>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</si>
  <si>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</si>
  <si>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</si>
  <si>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</si>
  <si>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</si>
  <si>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</si>
  <si>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</si>
  <si>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</si>
  <si>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</si>
  <si>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</si>
  <si>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</si>
  <si>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</si>
  <si>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</si>
  <si>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</si>
  <si>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</si>
  <si>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</si>
  <si>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</si>
  <si>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</si>
  <si>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</si>
  <si>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</si>
  <si>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</si>
  <si>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</si>
  <si>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</si>
  <si>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</si>
  <si>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</si>
  <si>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</si>
  <si>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</si>
  <si>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</si>
  <si>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</si>
  <si>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</si>
  <si>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</si>
  <si>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</si>
  <si>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</si>
  <si>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</si>
  <si>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</si>
  <si>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</si>
  <si>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</si>
  <si>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</si>
  <si>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</si>
  <si>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</si>
  <si>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</si>
  <si>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</si>
  <si>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</si>
  <si>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</si>
  <si>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</si>
  <si>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</si>
  <si>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</si>
  <si>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</si>
  <si>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</si>
  <si>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</si>
  <si>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</si>
  <si>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</si>
  <si>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</si>
  <si>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</si>
  <si>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</si>
  <si>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</si>
  <si>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</si>
  <si>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</si>
  <si>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</si>
  <si>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</si>
  <si>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</si>
  <si>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</si>
  <si>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</si>
  <si>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</si>
  <si>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</si>
  <si>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</si>
  <si>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</si>
  <si>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</si>
  <si>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</si>
  <si>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</si>
  <si>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</si>
  <si>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</si>
  <si>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</si>
  <si>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</si>
  <si>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</si>
  <si>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</si>
  <si>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</si>
  <si>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</si>
  <si>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</si>
  <si>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</si>
  <si>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</si>
  <si>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</si>
  <si>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</si>
  <si>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</si>
  <si>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</si>
  <si>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</si>
  <si>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</si>
  <si>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</si>
  <si>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</si>
  <si>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</si>
  <si>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</si>
  <si>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</si>
  <si>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</si>
  <si>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</si>
  <si>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</si>
  <si>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</si>
  <si>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</si>
  <si>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</si>
  <si>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</si>
  <si>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</si>
  <si>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</si>
  <si>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</si>
  <si>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</si>
  <si>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</si>
  <si>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</si>
  <si>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</si>
  <si>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</si>
  <si>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</si>
  <si>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</si>
  <si>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</si>
  <si>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</si>
  <si>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</si>
  <si>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</si>
  <si>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</si>
  <si>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</si>
  <si>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</si>
  <si>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</si>
  <si>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</si>
  <si>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</si>
  <si>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</si>
  <si>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</si>
  <si>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</si>
  <si>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</si>
  <si>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</si>
  <si>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</si>
  <si>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</si>
  <si>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</si>
  <si>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</si>
  <si>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</si>
  <si>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</si>
  <si>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</si>
  <si>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</si>
  <si>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</si>
  <si>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</si>
  <si>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</si>
  <si>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</si>
  <si>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</si>
  <si>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</si>
  <si>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</si>
  <si>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</si>
  <si>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</si>
  <si>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</si>
  <si>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</si>
  <si>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</si>
  <si>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</si>
  <si>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</si>
  <si>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</si>
  <si>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</si>
  <si>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</si>
  <si>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</si>
  <si>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</si>
  <si>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</si>
  <si>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</si>
  <si>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</si>
  <si>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</si>
  <si>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</si>
  <si>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</si>
  <si>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</si>
  <si>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</si>
  <si>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</si>
  <si>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</si>
  <si>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</si>
  <si>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</si>
  <si>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</si>
  <si>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</si>
  <si>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</si>
  <si>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</si>
  <si>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</si>
  <si>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</si>
  <si>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</si>
  <si>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</si>
  <si>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</si>
  <si>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</si>
  <si>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</si>
  <si>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</si>
  <si>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</si>
  <si>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</si>
  <si>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</si>
  <si>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</si>
  <si>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</si>
  <si>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</si>
  <si>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</si>
  <si>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</si>
  <si>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</si>
  <si>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</si>
  <si>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</si>
  <si>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</si>
  <si>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</si>
  <si>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</si>
  <si>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</si>
  <si>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</si>
  <si>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</si>
  <si>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</si>
  <si>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</si>
  <si>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</si>
  <si>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</si>
  <si>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</si>
  <si>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</si>
  <si>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</si>
  <si>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</si>
  <si>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</si>
  <si>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</si>
  <si>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</si>
  <si>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</si>
  <si>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</si>
  <si>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</si>
  <si>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</si>
  <si>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</si>
  <si>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</si>
  <si>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</si>
  <si>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</si>
  <si>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</si>
  <si>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</si>
  <si>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</si>
  <si>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</si>
  <si>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</si>
  <si>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</si>
  <si>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</si>
  <si>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</si>
  <si>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</si>
  <si>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</si>
  <si>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</si>
  <si>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</si>
  <si>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</si>
  <si>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</si>
  <si>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</si>
  <si>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</si>
  <si>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</si>
  <si>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</si>
  <si>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</si>
  <si>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</si>
  <si>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</si>
  <si>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</si>
  <si>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</si>
  <si>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</si>
  <si>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</si>
  <si>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</si>
  <si>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</si>
  <si>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</si>
  <si>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</si>
  <si>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</si>
  <si>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</si>
  <si>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</si>
  <si>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</si>
  <si>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</si>
  <si>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</si>
  <si>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</si>
  <si>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</si>
  <si>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</si>
  <si>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</si>
  <si>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</si>
  <si>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</si>
  <si>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</si>
  <si>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</si>
  <si>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</si>
  <si>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</si>
  <si>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</si>
  <si>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</si>
  <si>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</si>
  <si>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</si>
  <si>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</si>
  <si>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</si>
  <si>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</si>
  <si>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</si>
  <si>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</si>
  <si>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</si>
  <si>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</si>
  <si>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</si>
  <si>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</si>
  <si>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</si>
  <si>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</si>
  <si>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</si>
  <si>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</si>
  <si>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</si>
  <si>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</si>
  <si>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</si>
  <si>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</si>
  <si>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</si>
  <si>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</si>
  <si>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</si>
  <si>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</si>
  <si>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</si>
  <si>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</si>
  <si>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</si>
  <si>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</si>
  <si>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</si>
  <si>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</si>
  <si>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</si>
  <si>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</si>
  <si>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</si>
  <si>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</si>
  <si>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</si>
  <si>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</si>
  <si>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</si>
  <si>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</si>
  <si>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</si>
  <si>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</si>
  <si>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</si>
  <si>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</si>
  <si>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</si>
  <si>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</si>
  <si>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</si>
  <si>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</si>
  <si>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</si>
  <si>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</si>
  <si>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</si>
  <si>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</si>
  <si>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</si>
  <si>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</si>
  <si>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</si>
  <si>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</si>
  <si>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</si>
  <si>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</si>
  <si>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</si>
  <si>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</si>
  <si>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</si>
  <si>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</si>
  <si>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</si>
  <si>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</si>
  <si>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</si>
  <si>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</si>
  <si>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</si>
  <si>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</si>
  <si>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</si>
  <si>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</si>
  <si>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</si>
  <si>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</si>
  <si>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</si>
  <si>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</si>
  <si>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</si>
  <si>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</si>
  <si>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</si>
  <si>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</si>
  <si>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</si>
  <si>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</si>
  <si>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</si>
  <si>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</si>
  <si>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</si>
  <si>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</si>
  <si>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</si>
  <si>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</si>
  <si>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</si>
  <si>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</si>
  <si>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</si>
  <si>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</si>
  <si>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</si>
  <si>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</si>
  <si>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</si>
  <si>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</si>
  <si>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</si>
  <si>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</si>
  <si>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</si>
  <si>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</si>
  <si>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</si>
  <si>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</si>
  <si>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</si>
  <si>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</si>
  <si>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</si>
  <si>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</si>
  <si>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</si>
  <si>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</si>
  <si>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</si>
  <si>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</si>
  <si>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</si>
  <si>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</si>
  <si>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</si>
  <si>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</si>
  <si>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</si>
  <si>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</si>
  <si>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</si>
  <si>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</si>
  <si>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</si>
  <si>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</si>
  <si>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</si>
  <si>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</si>
  <si>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</si>
  <si>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</si>
  <si>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</si>
  <si>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</si>
  <si>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</si>
  <si>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</si>
  <si>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</si>
  <si>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</si>
  <si>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</si>
  <si>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</si>
  <si>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</si>
  <si>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</si>
  <si>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</si>
  <si>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</si>
  <si>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</si>
  <si>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</si>
  <si>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</si>
  <si>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</si>
  <si>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</si>
  <si>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</si>
  <si>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</si>
  <si>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</si>
  <si>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</si>
  <si>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</si>
  <si>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</si>
  <si>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</si>
  <si>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</si>
  <si>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</si>
  <si>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</si>
  <si>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</si>
  <si>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</si>
  <si>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</si>
  <si>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</si>
  <si>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</si>
  <si>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</si>
  <si>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</si>
  <si>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</si>
  <si>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</si>
  <si>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</si>
  <si>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</si>
  <si>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</si>
  <si>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</si>
  <si>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</si>
  <si>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</si>
  <si>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</si>
  <si>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</si>
  <si>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</si>
  <si>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</si>
  <si>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</si>
  <si>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</si>
  <si>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</si>
  <si>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</si>
  <si>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</si>
  <si>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</si>
  <si>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</si>
  <si>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</si>
  <si>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</si>
  <si>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</si>
  <si>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</si>
  <si>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</si>
  <si>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</si>
  <si>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</si>
  <si>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</si>
  <si>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</si>
  <si>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</si>
  <si>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</si>
  <si>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</si>
  <si>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</si>
  <si>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</si>
  <si>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</si>
  <si>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</si>
  <si>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</si>
  <si>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</si>
  <si>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</si>
  <si>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</si>
  <si>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</si>
  <si>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</si>
  <si>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</si>
  <si>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</si>
  <si>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</si>
  <si>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</si>
  <si>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</si>
  <si>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</si>
  <si>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</si>
  <si>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</si>
  <si>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</si>
  <si>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</si>
  <si>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</si>
  <si>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</si>
  <si>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</si>
  <si>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</si>
  <si>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</si>
  <si>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</si>
  <si>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</si>
  <si>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</si>
  <si>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</si>
  <si>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</si>
  <si>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</si>
  <si>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</si>
  <si>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</si>
  <si>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</si>
  <si>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</si>
  <si>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</si>
  <si>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</si>
  <si>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</si>
  <si>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</si>
  <si>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</si>
  <si>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</si>
  <si>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</si>
  <si>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</si>
  <si>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</si>
  <si>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</si>
  <si>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</si>
  <si>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</si>
  <si>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</si>
  <si>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</si>
  <si>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</si>
  <si>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</si>
  <si>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</si>
  <si>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</si>
  <si>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</si>
  <si>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</si>
  <si>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</si>
  <si>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</si>
  <si>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</si>
  <si>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</si>
  <si>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</si>
  <si>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</si>
  <si>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</si>
  <si>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</si>
  <si>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</si>
  <si>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</si>
  <si>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</si>
  <si>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</si>
  <si>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</si>
  <si>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</si>
  <si>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</si>
  <si>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</si>
  <si>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</si>
  <si>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</si>
  <si>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</si>
  <si>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</si>
  <si>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</si>
  <si>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</si>
  <si>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</si>
  <si>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</si>
  <si>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</si>
  <si>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</si>
  <si>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</si>
  <si>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</si>
  <si>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</si>
  <si>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</si>
  <si>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</si>
  <si>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</si>
  <si>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</si>
  <si>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</si>
  <si>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</si>
  <si>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</si>
  <si>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</si>
  <si>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</si>
  <si>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</si>
  <si>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</si>
  <si>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</si>
  <si>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</si>
  <si>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</si>
  <si>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</si>
  <si>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</si>
  <si>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</si>
  <si>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</si>
  <si>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</si>
  <si>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</si>
  <si>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</si>
  <si>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</si>
  <si>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</si>
  <si>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</si>
  <si>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</si>
  <si>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</si>
  <si>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</si>
  <si>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</si>
  <si>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</si>
  <si>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</si>
  <si>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</si>
  <si>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</si>
  <si>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</si>
  <si>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</si>
  <si>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</si>
  <si>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</si>
  <si>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</si>
  <si>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</si>
  <si>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</si>
  <si>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</si>
  <si>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</si>
  <si>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</si>
  <si>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</si>
  <si>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</si>
  <si>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</si>
  <si>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</si>
  <si>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</si>
  <si>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</si>
  <si>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</si>
  <si>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</si>
  <si>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</si>
  <si>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</si>
  <si>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</si>
  <si>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</si>
  <si>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</si>
  <si>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</si>
  <si>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</si>
  <si>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</si>
  <si>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</si>
  <si>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</si>
  <si>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</si>
  <si>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</si>
  <si>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</si>
  <si>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</si>
  <si>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</si>
  <si>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</si>
  <si>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</si>
  <si>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</si>
  <si>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</si>
  <si>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</si>
  <si>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</si>
  <si>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</si>
  <si>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</si>
  <si>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</si>
  <si>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</si>
  <si>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</si>
  <si>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</si>
  <si>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</si>
  <si>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</si>
  <si>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</si>
  <si>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</si>
  <si>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</si>
  <si>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</si>
  <si>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</si>
  <si>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</si>
  <si>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</si>
  <si>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</si>
  <si>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</si>
  <si>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</si>
  <si>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</si>
  <si>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</si>
  <si>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</si>
  <si>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</si>
  <si>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</si>
  <si>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</si>
  <si>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</si>
  <si>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</si>
  <si>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</si>
  <si>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</si>
  <si>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</si>
  <si>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</si>
  <si>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</si>
  <si>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</si>
  <si>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</si>
  <si>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</si>
  <si>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</si>
  <si>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</si>
  <si>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</si>
  <si>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</si>
  <si>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</si>
  <si>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</si>
  <si>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</si>
  <si>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</si>
  <si>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</si>
  <si>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</si>
  <si>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</si>
  <si>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</si>
  <si>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</si>
  <si>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</si>
  <si>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</si>
  <si>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</si>
  <si>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</si>
  <si>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</si>
  <si>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</si>
  <si>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</si>
  <si>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</si>
  <si>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</si>
  <si>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</si>
  <si>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</si>
  <si>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</si>
  <si>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</si>
  <si>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</si>
  <si>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</si>
  <si>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</si>
  <si>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</si>
  <si>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</si>
  <si>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</si>
  <si>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</si>
  <si>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</si>
  <si>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</si>
  <si>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</si>
  <si>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</si>
  <si>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</si>
  <si>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</si>
  <si>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</si>
  <si>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</si>
  <si>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</si>
  <si>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</si>
  <si>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</si>
  <si>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</si>
  <si>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</si>
  <si>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</si>
  <si>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</si>
  <si>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</si>
  <si>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</si>
  <si>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</si>
  <si>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</si>
  <si>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</si>
  <si>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</si>
  <si>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</si>
  <si>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</si>
  <si>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</si>
  <si>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</si>
  <si>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</si>
  <si>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</si>
  <si>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</si>
  <si>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</si>
  <si>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</si>
  <si>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</si>
  <si>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</si>
  <si>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</si>
  <si>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</si>
  <si>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</si>
  <si>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</si>
  <si>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</si>
  <si>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</si>
  <si>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</si>
  <si>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</si>
  <si>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</si>
  <si>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</si>
  <si>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</si>
  <si>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</si>
  <si>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</si>
  <si>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</si>
  <si>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</si>
  <si>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</si>
  <si>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</si>
  <si>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</si>
  <si>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</si>
  <si>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</si>
  <si>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</si>
  <si>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</si>
  <si>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</si>
  <si>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</si>
  <si>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</si>
  <si>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</si>
  <si>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</si>
  <si>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</si>
  <si>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</si>
  <si>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</si>
  <si>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</si>
  <si>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</si>
  <si>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</si>
  <si>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</si>
  <si>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</si>
  <si>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</si>
  <si>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</si>
  <si>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</si>
  <si>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</si>
  <si>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</si>
  <si>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</si>
  <si>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</si>
  <si>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</si>
  <si>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</si>
  <si>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</si>
  <si>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</si>
  <si>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</si>
  <si>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</si>
  <si>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</si>
  <si>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</si>
  <si>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</si>
  <si>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</si>
  <si>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</si>
  <si>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</si>
  <si>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</si>
  <si>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</si>
  <si>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</si>
  <si>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</si>
  <si>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</si>
  <si>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</si>
  <si>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</si>
  <si>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</si>
  <si>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</si>
  <si>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</si>
  <si>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</si>
  <si>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</si>
  <si>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</si>
  <si>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</si>
  <si>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</si>
  <si>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</si>
  <si>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</si>
  <si>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</si>
  <si>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</si>
  <si>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</si>
  <si>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</si>
  <si>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</si>
  <si>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</si>
  <si>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</si>
  <si>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</si>
  <si>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</si>
  <si>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</si>
  <si>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</si>
  <si>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</si>
  <si>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</si>
  <si>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</si>
  <si>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</si>
  <si>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</si>
  <si>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</si>
  <si>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</si>
  <si>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</si>
  <si>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</si>
  <si>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</si>
  <si>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</si>
  <si>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</si>
  <si>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</si>
  <si>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</si>
  <si>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</si>
  <si>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</si>
  <si>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</si>
  <si>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</si>
  <si>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</si>
  <si>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</si>
  <si>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</si>
  <si>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</si>
  <si>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</si>
  <si>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</si>
  <si>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</si>
  <si>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</si>
  <si>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</si>
  <si>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</si>
  <si>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</si>
  <si>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</si>
  <si>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</si>
  <si>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</si>
  <si>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</si>
  <si>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</si>
  <si>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</si>
  <si>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</si>
  <si>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</si>
  <si>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</si>
  <si>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</si>
  <si>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</si>
  <si>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</si>
  <si>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</si>
  <si>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</si>
  <si>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</si>
  <si>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</si>
  <si>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</si>
  <si>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</si>
  <si>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</si>
  <si>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</si>
  <si>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</si>
  <si>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</si>
  <si>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</si>
  <si>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</si>
  <si>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</si>
  <si>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</si>
  <si>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</si>
  <si>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</si>
  <si>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</si>
  <si>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</si>
  <si>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</si>
  <si>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</si>
  <si>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</si>
  <si>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</si>
  <si>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</si>
  <si>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</si>
  <si>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</si>
  <si>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</si>
  <si>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</si>
  <si>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</si>
  <si>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</si>
  <si>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</si>
  <si>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</si>
  <si>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</si>
  <si>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</si>
  <si>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</si>
  <si>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</si>
  <si>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</si>
  <si>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</si>
  <si>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</si>
  <si>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</si>
  <si>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</si>
  <si>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</si>
  <si>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</si>
  <si>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</si>
  <si>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</si>
  <si>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</si>
  <si>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</si>
  <si>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</si>
  <si>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</si>
  <si>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</si>
  <si>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</si>
  <si>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</si>
  <si>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</si>
  <si>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</si>
  <si>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</si>
  <si>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</si>
  <si>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</si>
  <si>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</si>
  <si>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</si>
  <si>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</si>
  <si>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</si>
  <si>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</si>
  <si>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</si>
  <si>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</si>
  <si>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</si>
  <si>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</si>
  <si>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</si>
  <si>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</si>
  <si>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</si>
  <si>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</si>
  <si>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</si>
  <si>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</si>
  <si>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</si>
  <si>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</si>
  <si>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</si>
  <si>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</si>
  <si>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</si>
  <si>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</si>
  <si>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</si>
  <si>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</si>
  <si>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</si>
  <si>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</si>
  <si>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</si>
  <si>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</si>
  <si>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</si>
  <si>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</si>
  <si>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</si>
  <si>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</si>
  <si>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</si>
  <si>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</si>
  <si>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</si>
  <si>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</si>
  <si>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</si>
  <si>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</si>
  <si>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</si>
  <si>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</si>
  <si>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</si>
  <si>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</si>
  <si>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</si>
  <si>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</si>
  <si>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</si>
  <si>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</si>
  <si>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</si>
  <si>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</si>
  <si>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</si>
  <si>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</si>
  <si>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</si>
  <si>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</si>
  <si>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</si>
  <si>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</si>
  <si>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</si>
  <si>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</si>
  <si>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</si>
  <si>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</si>
  <si>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</si>
  <si>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</si>
  <si>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</si>
  <si>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</si>
  <si>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</si>
  <si>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</si>
  <si>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</si>
  <si>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</si>
  <si>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</si>
  <si>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</si>
  <si>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</si>
  <si>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</si>
  <si>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</si>
  <si>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</si>
  <si>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</si>
  <si>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</si>
  <si>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</si>
  <si>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</si>
  <si>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</si>
  <si>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</si>
  <si>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</si>
  <si>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</si>
  <si>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</si>
  <si>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</si>
  <si>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</si>
  <si>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</si>
  <si>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</si>
  <si>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</si>
  <si>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</si>
  <si>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</si>
  <si>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</si>
  <si>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</si>
  <si>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</si>
  <si>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</si>
  <si>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</si>
  <si>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</si>
  <si>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</si>
  <si>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</si>
  <si>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</si>
  <si>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</si>
  <si>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</si>
  <si>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</si>
  <si>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</si>
  <si>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</si>
  <si>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</si>
  <si>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</si>
  <si>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</si>
  <si>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</si>
  <si>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</si>
  <si>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</si>
  <si>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</si>
  <si>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</si>
  <si>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</si>
  <si>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</si>
  <si>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</si>
  <si>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</si>
  <si>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</si>
  <si>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</si>
  <si>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</si>
  <si>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</si>
  <si>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</si>
  <si>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</si>
  <si>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</si>
  <si>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</si>
  <si>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</si>
  <si>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</si>
  <si>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</si>
  <si>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</si>
  <si>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</si>
  <si>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</si>
  <si>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</si>
  <si>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</si>
  <si>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</si>
  <si>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</si>
  <si>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</si>
  <si>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</si>
  <si>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</si>
  <si>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</si>
  <si>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</si>
  <si>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</si>
  <si>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</si>
  <si>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</si>
  <si>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</si>
  <si>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</si>
  <si>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</si>
  <si>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</si>
  <si>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</si>
  <si>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</si>
  <si>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</si>
  <si>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</si>
  <si>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</si>
  <si>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</si>
  <si>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</si>
  <si>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</si>
  <si>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</si>
  <si>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</si>
  <si>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</si>
  <si>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</si>
  <si>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</si>
  <si>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</si>
  <si>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</si>
  <si>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</si>
  <si>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</si>
  <si>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</si>
  <si>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</si>
  <si>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</si>
  <si>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</si>
  <si>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</si>
  <si>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</si>
  <si>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</si>
  <si>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</si>
  <si>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</si>
  <si>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</si>
  <si>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</si>
  <si>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</si>
  <si>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</si>
  <si>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</si>
  <si>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</si>
  <si>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</si>
  <si>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</si>
  <si>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</si>
  <si>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</si>
  <si>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</si>
  <si>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</si>
  <si>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</si>
  <si>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</si>
  <si>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</si>
  <si>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</si>
  <si>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</si>
  <si>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</si>
  <si>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</si>
  <si>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</si>
  <si>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</si>
  <si>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</si>
  <si>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</si>
  <si>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</si>
  <si>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</si>
  <si>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</si>
  <si>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</si>
  <si>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</si>
  <si>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</si>
  <si>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</si>
  <si>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</si>
  <si>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</si>
  <si>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</si>
  <si>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</si>
  <si>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</si>
  <si>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</si>
  <si>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</si>
  <si>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</si>
  <si>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</si>
  <si>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</si>
  <si>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</si>
  <si>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</si>
  <si>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</si>
  <si>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</si>
  <si>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</si>
  <si>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</si>
  <si>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</si>
  <si>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</si>
  <si>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</si>
  <si>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</si>
  <si>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</si>
  <si>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</si>
  <si>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</si>
  <si>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</si>
  <si>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</si>
  <si>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</si>
  <si>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</si>
  <si>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</si>
  <si>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</si>
  <si>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</si>
  <si>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</si>
  <si>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</si>
  <si>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</si>
  <si>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</si>
  <si>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</si>
  <si>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</si>
  <si>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</si>
  <si>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</si>
  <si>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</si>
  <si>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</si>
  <si>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</si>
  <si>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</si>
  <si>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</si>
  <si>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</si>
  <si>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</si>
  <si>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</si>
  <si>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</si>
  <si>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</si>
  <si>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</si>
  <si>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</si>
  <si>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</si>
  <si>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</si>
  <si>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</si>
  <si>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</si>
  <si>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</si>
  <si>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</si>
  <si>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</si>
  <si>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</si>
  <si>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</si>
  <si>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</si>
  <si>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</si>
  <si>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</si>
  <si>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</si>
  <si>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</si>
  <si>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</si>
  <si>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</si>
  <si>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</si>
  <si>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</si>
  <si>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</si>
  <si>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</si>
  <si>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</si>
  <si>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</si>
  <si>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</si>
  <si>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</si>
  <si>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</si>
  <si>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</si>
  <si>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</si>
  <si>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</si>
  <si>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</si>
  <si>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</si>
  <si>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</si>
  <si>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</si>
  <si>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</si>
  <si>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</si>
  <si>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</si>
  <si>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</si>
  <si>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</si>
  <si>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</si>
  <si>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</si>
  <si>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</si>
  <si>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</si>
  <si>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</si>
  <si>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</si>
  <si>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</si>
  <si>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</si>
  <si>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</si>
  <si>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</si>
  <si>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</si>
  <si>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</si>
  <si>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</si>
  <si>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</si>
  <si>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</si>
  <si>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</si>
  <si>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</si>
  <si>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</si>
  <si>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</si>
  <si>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</si>
  <si>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</si>
  <si>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</si>
  <si>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</si>
  <si>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</si>
  <si>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</si>
  <si>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</si>
  <si>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</si>
  <si>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</si>
  <si>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</si>
  <si>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</si>
  <si>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</si>
  <si>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</si>
  <si>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</si>
  <si>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</si>
  <si>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</si>
  <si>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</si>
  <si>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</si>
  <si>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</si>
  <si>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</si>
  <si>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</si>
  <si>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</si>
  <si>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</si>
  <si>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</si>
  <si>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</si>
  <si>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</si>
  <si>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</si>
  <si>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</si>
  <si>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</si>
  <si>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</si>
  <si>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</si>
  <si>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</si>
  <si>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</si>
  <si>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</si>
  <si>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</si>
  <si>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</si>
  <si>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</si>
  <si>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</si>
  <si>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</si>
  <si>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</si>
  <si>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</si>
  <si>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</si>
  <si>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</si>
  <si>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</si>
  <si>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</si>
  <si>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</si>
  <si>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</si>
  <si>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</si>
  <si>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</si>
  <si>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</si>
  <si>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</si>
  <si>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</si>
  <si>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</si>
  <si>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</si>
  <si>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</si>
  <si>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</si>
  <si>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</si>
  <si>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</si>
  <si>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</si>
  <si>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</si>
  <si>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</si>
  <si>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</si>
  <si>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</si>
  <si>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</si>
  <si>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</si>
  <si>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</si>
  <si>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</si>
  <si>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</si>
  <si>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</si>
  <si>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</si>
  <si>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</si>
  <si>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</si>
  <si>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</si>
  <si>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</si>
  <si>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</si>
  <si>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</si>
  <si>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</si>
  <si>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</si>
  <si>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</si>
  <si>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</si>
  <si>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</si>
  <si>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</si>
  <si>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</si>
  <si>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</si>
  <si>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</si>
  <si>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</si>
  <si>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</si>
  <si>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</si>
  <si>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</si>
  <si>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</si>
  <si>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</si>
  <si>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</si>
  <si>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</si>
  <si>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</si>
  <si>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</si>
  <si>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</si>
  <si>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</si>
  <si>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</si>
  <si>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</si>
  <si>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</si>
  <si>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</si>
  <si>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</si>
  <si>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</si>
  <si>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</si>
  <si>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</si>
  <si>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</si>
  <si>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</si>
  <si>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</si>
  <si>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</si>
  <si>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</si>
  <si>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</si>
  <si>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</si>
  <si>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</si>
  <si>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</si>
  <si>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</si>
  <si>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</si>
  <si>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</si>
  <si>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</si>
  <si>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</si>
  <si>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</si>
  <si>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</si>
  <si>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</si>
  <si>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</si>
  <si>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</si>
  <si>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</si>
  <si>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</si>
  <si>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</si>
  <si>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</si>
  <si>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</si>
  <si>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</si>
  <si>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</si>
  <si>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</si>
  <si>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</si>
  <si>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</si>
  <si>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</si>
  <si>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</si>
  <si>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</si>
  <si>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</si>
  <si>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</si>
  <si>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</si>
  <si>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</si>
  <si>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</si>
  <si>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</si>
  <si>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</si>
  <si>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</si>
  <si>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</si>
  <si>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</si>
  <si>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</si>
  <si>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</si>
  <si>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</si>
  <si>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</si>
  <si>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</si>
  <si>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</si>
  <si>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</si>
  <si>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</si>
  <si>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</si>
  <si>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</si>
  <si>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</si>
  <si>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</si>
  <si>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</si>
  <si>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</si>
  <si>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</si>
  <si>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</si>
  <si>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</si>
  <si>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</si>
  <si>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</si>
  <si>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</si>
  <si>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</si>
  <si>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</si>
  <si>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</si>
  <si>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</si>
  <si>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</si>
  <si>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</si>
  <si>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</si>
  <si>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</si>
  <si>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</si>
  <si>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</si>
  <si>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</si>
  <si>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</si>
  <si>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</si>
  <si>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</si>
  <si>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</si>
  <si>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</si>
  <si>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</si>
  <si>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</si>
  <si>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</si>
  <si>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</si>
  <si>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</si>
  <si>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</si>
  <si>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</si>
  <si>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</si>
  <si>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</si>
  <si>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</si>
  <si>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</si>
  <si>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</si>
  <si>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</si>
  <si>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</si>
  <si>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</si>
  <si>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</si>
  <si>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</si>
  <si>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</si>
  <si>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</si>
  <si>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</si>
  <si>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</si>
  <si>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</si>
  <si>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</si>
  <si>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</si>
  <si>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</si>
  <si>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</si>
  <si>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</si>
  <si>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</si>
  <si>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</si>
  <si>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</si>
  <si>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</si>
  <si>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</si>
  <si>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</si>
  <si>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</si>
  <si>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</si>
  <si>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</si>
  <si>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</si>
  <si>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</si>
  <si>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</si>
  <si>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</si>
  <si>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</si>
  <si>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</si>
  <si>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</si>
  <si>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</si>
  <si>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</si>
  <si>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</si>
  <si>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</si>
  <si>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</si>
  <si>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</si>
  <si>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</si>
  <si>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</si>
  <si>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</si>
  <si>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</si>
  <si>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</si>
  <si>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</si>
  <si>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</si>
  <si>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</si>
  <si>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</si>
  <si>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</si>
  <si>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</si>
  <si>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</si>
  <si>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</si>
  <si>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</si>
  <si>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</si>
  <si>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</si>
  <si>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</si>
  <si>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</si>
  <si>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</si>
  <si>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</si>
  <si>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</si>
  <si>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</si>
  <si>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</si>
  <si>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</si>
  <si>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</si>
  <si>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</si>
  <si>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</si>
  <si>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</si>
  <si>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</si>
  <si>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</si>
  <si>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</si>
  <si>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</si>
  <si>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</si>
  <si>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</si>
  <si>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</si>
  <si>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</si>
  <si>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</si>
  <si>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</si>
  <si>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</si>
  <si>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</si>
  <si>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</si>
  <si>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</si>
  <si>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</si>
  <si>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</si>
  <si>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</si>
  <si>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</si>
  <si>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</si>
  <si>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</si>
  <si>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</si>
  <si>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</si>
  <si>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</si>
  <si>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</si>
  <si>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</si>
  <si>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</si>
  <si>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</si>
  <si>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</si>
  <si>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</si>
  <si>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</si>
  <si>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</si>
  <si>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</si>
  <si>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</si>
  <si>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</si>
  <si>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</si>
  <si>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</si>
  <si>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</si>
  <si>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</si>
  <si>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</si>
  <si>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</si>
  <si>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</si>
  <si>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</si>
  <si>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</si>
  <si>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</si>
  <si>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</si>
  <si>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</si>
  <si>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</si>
  <si>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</si>
  <si>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</si>
  <si>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</si>
  <si>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</si>
  <si>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</si>
  <si>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</si>
  <si>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</si>
  <si>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</si>
  <si>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</si>
  <si>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</si>
  <si>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</si>
  <si>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</si>
  <si>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</si>
  <si>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</si>
  <si>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</si>
  <si>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</si>
  <si>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</si>
  <si>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</si>
  <si>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</si>
  <si>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</si>
  <si>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</si>
  <si>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</si>
  <si>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</si>
  <si>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</si>
  <si>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</si>
  <si>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</si>
  <si>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</si>
  <si>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</si>
  <si>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</si>
  <si>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</si>
  <si>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</si>
  <si>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</si>
  <si>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</si>
  <si>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</si>
  <si>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</si>
  <si>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</si>
  <si>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</si>
  <si>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</si>
  <si>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</si>
  <si>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</si>
  <si>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</si>
  <si>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</si>
  <si>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</si>
  <si>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</si>
  <si>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</si>
  <si>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</si>
  <si>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</si>
  <si>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</si>
  <si>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</si>
  <si>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</si>
  <si>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</si>
  <si>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</si>
  <si>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</si>
  <si>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</si>
  <si>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</si>
  <si>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</si>
  <si>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</si>
  <si>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</si>
  <si>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</si>
  <si>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</si>
  <si>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</si>
  <si>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</si>
  <si>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</si>
  <si>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</si>
  <si>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</si>
  <si>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</si>
  <si>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</si>
  <si>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</si>
  <si>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</si>
  <si>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</si>
  <si>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</si>
  <si>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</si>
  <si>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</si>
  <si>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</si>
  <si>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</si>
  <si>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</si>
  <si>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</si>
  <si>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</si>
  <si>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</si>
  <si>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</si>
  <si>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</si>
  <si>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</si>
  <si>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</si>
  <si>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</si>
  <si>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</si>
  <si>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</si>
  <si>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</si>
  <si>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</si>
  <si>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</si>
  <si>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</si>
  <si>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</si>
  <si>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</si>
  <si>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</si>
  <si>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</si>
  <si>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</si>
  <si>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</si>
  <si>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</si>
  <si>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</si>
  <si>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</si>
  <si>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</si>
  <si>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</si>
  <si>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</si>
  <si>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</si>
  <si>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</si>
  <si>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</si>
  <si>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</si>
  <si>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</si>
  <si>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</si>
  <si>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</si>
  <si>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</si>
  <si>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</si>
  <si>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</si>
  <si>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</si>
  <si>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</si>
  <si>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</si>
  <si>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</si>
  <si>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</si>
  <si>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</si>
  <si>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</si>
  <si>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</si>
  <si>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</si>
  <si>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</si>
  <si>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</si>
  <si>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</si>
  <si>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</si>
  <si>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</si>
  <si>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</si>
  <si>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</si>
  <si>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</si>
  <si>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</si>
  <si>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</si>
  <si>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</si>
  <si>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</si>
  <si>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</si>
  <si>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</si>
  <si>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</si>
  <si>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</si>
  <si>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</si>
  <si>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</si>
  <si>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</si>
  <si>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</si>
  <si>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</si>
  <si>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</si>
  <si>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</si>
  <si>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</si>
  <si>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</si>
  <si>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</si>
  <si>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</si>
  <si>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</si>
  <si>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</si>
  <si>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</si>
  <si>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</si>
  <si>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</si>
  <si>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</si>
  <si>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</si>
  <si>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</si>
  <si>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</si>
  <si>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</si>
  <si>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</si>
  <si>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</si>
  <si>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</si>
  <si>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</si>
  <si>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</si>
  <si>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</si>
  <si>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</si>
  <si>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</si>
  <si>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</si>
  <si>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</si>
  <si>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</si>
  <si>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</si>
  <si>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</si>
  <si>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</si>
  <si>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</si>
  <si>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</si>
  <si>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</si>
  <si>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</si>
  <si>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</si>
  <si>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</si>
  <si>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</si>
  <si>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</si>
  <si>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</si>
  <si>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</si>
  <si>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</si>
  <si>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</si>
  <si>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</si>
  <si>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</si>
  <si>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</si>
  <si>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</si>
  <si>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</si>
  <si>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</si>
  <si>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</si>
  <si>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</si>
  <si>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</si>
  <si>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</si>
  <si>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</si>
  <si>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</si>
  <si>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</si>
  <si>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</si>
  <si>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</si>
  <si>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</si>
  <si>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</si>
  <si>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</si>
  <si>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</si>
  <si>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</si>
  <si>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</si>
  <si>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</si>
  <si>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</si>
  <si>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</si>
  <si>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</si>
  <si>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</si>
  <si>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</si>
  <si>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</si>
  <si>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</si>
  <si>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</si>
  <si>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</si>
  <si>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</si>
  <si>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</si>
  <si>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</si>
  <si>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</si>
  <si>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</si>
  <si>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</si>
  <si>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</si>
  <si>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</si>
  <si>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</si>
  <si>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</si>
  <si>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</si>
  <si>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</si>
  <si>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</si>
  <si>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</si>
  <si>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</si>
  <si>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</si>
  <si>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</si>
  <si>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</si>
  <si>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</si>
  <si>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</si>
  <si>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</si>
  <si>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</si>
  <si>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</si>
  <si>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</si>
  <si>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</si>
  <si>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</si>
  <si>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</si>
  <si>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</si>
  <si>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</si>
  <si>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</si>
  <si>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</si>
  <si>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</si>
  <si>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</si>
  <si>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</si>
  <si>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</si>
  <si>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</si>
  <si>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</si>
  <si>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</si>
  <si>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</si>
  <si>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</si>
  <si>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</si>
  <si>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</si>
  <si>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</si>
  <si>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</si>
  <si>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</si>
  <si>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</si>
  <si>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</si>
  <si>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</si>
  <si>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</si>
  <si>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</si>
  <si>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</si>
  <si>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</si>
  <si>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</si>
  <si>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</si>
  <si>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</si>
  <si>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</si>
  <si>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</si>
  <si>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</si>
  <si>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</si>
  <si>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</si>
  <si>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</si>
  <si>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</si>
  <si>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</si>
  <si>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</si>
  <si>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</si>
  <si>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</si>
  <si>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</si>
  <si>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</si>
  <si>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</si>
  <si>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</si>
  <si>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</si>
  <si>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</si>
  <si>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</si>
  <si>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</si>
  <si>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</si>
  <si>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</si>
  <si>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</si>
  <si>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</si>
  <si>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</si>
  <si>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</si>
  <si>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</si>
  <si>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</si>
  <si>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</si>
  <si>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</si>
  <si>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</si>
  <si>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</si>
  <si>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</si>
  <si>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</si>
  <si>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</si>
  <si>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</si>
  <si>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</si>
  <si>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</si>
  <si>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</si>
  <si>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</si>
  <si>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</si>
  <si>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</si>
  <si>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</si>
  <si>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</si>
  <si>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</si>
  <si>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</si>
  <si>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</si>
  <si>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</si>
  <si>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</si>
  <si>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</si>
  <si>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</si>
  <si>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</si>
  <si>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</si>
  <si>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</si>
  <si>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</si>
  <si>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</si>
  <si>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</si>
  <si>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</si>
  <si>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</si>
  <si>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</si>
  <si>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</si>
  <si>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</si>
  <si>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</si>
  <si>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</si>
  <si>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</si>
  <si>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</si>
  <si>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</si>
  <si>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</si>
  <si>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</si>
  <si>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</si>
  <si>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</si>
  <si>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</si>
  <si>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</si>
  <si>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</si>
  <si>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</si>
  <si>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</si>
  <si>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</si>
  <si>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</si>
  <si>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</si>
  <si>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</si>
  <si>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</si>
  <si>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</si>
  <si>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</si>
  <si>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</si>
  <si>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</si>
  <si>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</si>
  <si>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</si>
  <si>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</si>
  <si>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</si>
  <si>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</si>
  <si>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</si>
  <si>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</si>
  <si>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</si>
  <si>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</si>
  <si>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</si>
  <si>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</si>
  <si>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</si>
  <si>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</si>
  <si>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</si>
  <si>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</si>
  <si>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</si>
  <si>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</si>
  <si>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</si>
  <si>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</si>
  <si>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</si>
  <si>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</si>
  <si>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</si>
  <si>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</si>
  <si>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</si>
  <si>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</si>
  <si>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</si>
  <si>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</si>
  <si>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</si>
  <si>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</si>
  <si>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</si>
  <si>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</si>
  <si>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</si>
  <si>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</si>
  <si>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</si>
  <si>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</si>
  <si>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</si>
  <si>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</si>
  <si>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</si>
  <si>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</si>
  <si>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</si>
  <si>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</si>
  <si>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</si>
  <si>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</si>
  <si>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</si>
  <si>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</si>
  <si>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</si>
  <si>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</si>
  <si>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</si>
  <si>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</si>
  <si>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</si>
  <si>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</si>
  <si>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</si>
  <si>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</si>
  <si>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</si>
  <si>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</si>
  <si>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</si>
  <si>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</si>
  <si>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</si>
  <si>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</si>
  <si>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</si>
  <si>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</si>
  <si>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</si>
  <si>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</si>
  <si>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</si>
  <si>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</si>
  <si>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</si>
  <si>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</si>
  <si>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</si>
  <si>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</si>
  <si>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</si>
  <si>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</si>
  <si>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</si>
  <si>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</si>
  <si>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</si>
  <si>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</si>
  <si>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</si>
  <si>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</si>
  <si>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</si>
  <si>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</si>
  <si>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</si>
  <si>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</si>
  <si>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</si>
  <si>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</si>
  <si>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</si>
  <si>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</si>
  <si>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</si>
  <si>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</si>
  <si>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</si>
  <si>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</si>
  <si>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</si>
  <si>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</si>
  <si>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</si>
  <si>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</si>
  <si>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</si>
  <si>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</si>
  <si>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</si>
  <si>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</si>
  <si>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</si>
  <si>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</si>
  <si>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</si>
  <si>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</si>
  <si>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</si>
  <si>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</si>
  <si>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</si>
  <si>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</si>
  <si>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</si>
  <si>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</si>
  <si>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</si>
  <si>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</si>
  <si>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</si>
  <si>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</si>
  <si>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</si>
  <si>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</si>
  <si>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</si>
  <si>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</si>
  <si>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</si>
  <si>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</si>
  <si>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</si>
  <si>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</si>
  <si>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</si>
  <si>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</si>
  <si>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</si>
  <si>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</si>
  <si>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</si>
  <si>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</si>
  <si>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</si>
  <si>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</si>
  <si>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</si>
  <si>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</si>
  <si>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</si>
  <si>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</si>
  <si>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</si>
  <si>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</si>
  <si>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</si>
  <si>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</si>
  <si>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</si>
  <si>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</si>
  <si>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</si>
  <si>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</si>
  <si>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</si>
  <si>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</si>
  <si>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</si>
  <si>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</si>
  <si>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</si>
  <si>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</si>
  <si>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</si>
  <si>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</si>
  <si>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</si>
  <si>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</si>
  <si>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</si>
  <si>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</si>
  <si>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</si>
  <si>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</si>
  <si>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</si>
  <si>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</si>
  <si>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</si>
  <si>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</si>
  <si>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</si>
  <si>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</si>
  <si>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</si>
  <si>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</si>
  <si>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</si>
  <si>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</si>
  <si>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</si>
  <si>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</si>
  <si>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</si>
  <si>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</si>
  <si>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</si>
  <si>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</si>
  <si>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</si>
  <si>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</si>
  <si>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</si>
  <si>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</si>
  <si>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</si>
  <si>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</si>
  <si>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</si>
  <si>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</si>
  <si>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</si>
  <si>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</si>
  <si>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</si>
  <si>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</si>
  <si>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</si>
  <si>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</si>
  <si>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</si>
  <si>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</si>
  <si>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</si>
  <si>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</si>
  <si>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</si>
  <si>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</si>
  <si>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</si>
  <si>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</si>
  <si>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</si>
  <si>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</si>
  <si>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</si>
  <si>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</si>
  <si>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</si>
  <si>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</si>
  <si>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</si>
  <si>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</si>
  <si>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</si>
  <si>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</si>
  <si>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</si>
  <si>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</si>
  <si>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</si>
  <si>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</si>
  <si>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</si>
  <si>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</si>
  <si>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</si>
  <si>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</si>
  <si>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</si>
  <si>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</si>
  <si>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</si>
  <si>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</si>
  <si>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</si>
  <si>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</si>
  <si>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</si>
  <si>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</si>
  <si>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</si>
  <si>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</si>
  <si>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</si>
  <si>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</si>
  <si>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</si>
  <si>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</si>
  <si>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</si>
  <si>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</si>
  <si>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</si>
  <si>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</si>
  <si>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</si>
  <si>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</si>
  <si>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</si>
  <si>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</si>
  <si>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</si>
  <si>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</si>
  <si>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</si>
  <si>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</si>
  <si>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</si>
  <si>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</si>
  <si>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</si>
  <si>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</si>
  <si>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</si>
  <si>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</si>
  <si>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</si>
  <si>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</si>
  <si>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</si>
  <si>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</si>
  <si>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</si>
  <si>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</si>
  <si>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</si>
  <si>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</si>
  <si>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</si>
  <si>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</si>
  <si>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</si>
  <si>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</si>
  <si>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</si>
  <si>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</si>
  <si>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</si>
  <si>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</si>
  <si>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</si>
  <si>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</si>
  <si>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</si>
  <si>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</si>
  <si>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</si>
  <si>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</si>
  <si>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</si>
  <si>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</si>
  <si>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</si>
  <si>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</si>
  <si>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</si>
  <si>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</si>
  <si>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</si>
  <si>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</si>
  <si>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</si>
  <si>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</si>
  <si>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</si>
  <si>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</si>
  <si>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</si>
  <si>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</si>
  <si>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</si>
  <si>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</si>
  <si>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</si>
  <si>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</si>
  <si>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</si>
  <si>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</si>
  <si>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</si>
  <si>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</si>
  <si>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</si>
  <si>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</si>
  <si>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</si>
  <si>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</si>
  <si>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</si>
  <si>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</si>
  <si>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</si>
  <si>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</si>
  <si>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</si>
  <si>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</si>
  <si>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</si>
  <si>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</si>
  <si>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</si>
  <si>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</si>
  <si>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</si>
  <si>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</si>
  <si>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</si>
  <si>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</si>
  <si>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</si>
  <si>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</si>
  <si>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</si>
  <si>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</si>
  <si>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</si>
  <si>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</si>
  <si>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</si>
  <si>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</si>
  <si>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</si>
  <si>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</si>
  <si>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</si>
  <si>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</si>
  <si>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</si>
  <si>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</si>
  <si>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</si>
  <si>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</si>
  <si>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</si>
  <si>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</si>
  <si>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</si>
  <si>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</si>
  <si>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</si>
  <si>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</si>
  <si>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</si>
  <si>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</si>
  <si>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</si>
  <si>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</si>
  <si>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</si>
  <si>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</si>
  <si>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</si>
  <si>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</si>
  <si>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</si>
  <si>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</si>
  <si>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</si>
  <si>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</si>
  <si>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</si>
  <si>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</si>
  <si>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</si>
  <si>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</si>
  <si>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</si>
  <si>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</si>
  <si>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</si>
  <si>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</si>
  <si>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</si>
  <si>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</si>
  <si>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</si>
  <si>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</si>
  <si>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</si>
  <si>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</si>
  <si>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</si>
  <si>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</si>
  <si>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</si>
  <si>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</si>
  <si>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</si>
  <si>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</si>
  <si>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</si>
  <si>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</si>
  <si>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</si>
  <si>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</si>
  <si>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</si>
  <si>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</si>
  <si>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</si>
  <si>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</si>
  <si>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</si>
  <si>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</si>
  <si>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</si>
  <si>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</si>
  <si>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</si>
  <si>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</si>
  <si>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</si>
  <si>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</si>
  <si>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</si>
  <si>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</si>
  <si>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</si>
  <si>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</si>
  <si>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</si>
  <si>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</si>
  <si>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</si>
  <si>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</si>
  <si>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</si>
  <si>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</si>
  <si>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</si>
  <si>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</si>
  <si>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</si>
  <si>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</si>
  <si>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</si>
  <si>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</si>
  <si>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</si>
  <si>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</si>
  <si>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</si>
  <si>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</si>
  <si>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</si>
  <si>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</si>
  <si>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</si>
  <si>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</si>
  <si>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</si>
  <si>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</si>
  <si>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</si>
  <si>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</si>
  <si>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</si>
  <si>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</si>
  <si>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</si>
  <si>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</si>
  <si>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</si>
  <si>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</si>
  <si>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</si>
  <si>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</si>
  <si>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</si>
  <si>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</si>
  <si>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</si>
  <si>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</si>
  <si>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</si>
  <si>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</si>
  <si>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</si>
  <si>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</si>
  <si>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</si>
  <si>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</si>
  <si>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</si>
  <si>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</si>
  <si>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</si>
  <si>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</si>
  <si>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</si>
  <si>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</si>
  <si>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</si>
  <si>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</si>
  <si>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</si>
  <si>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</si>
  <si>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</si>
  <si>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</si>
  <si>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</si>
  <si>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</si>
  <si>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</si>
  <si>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</si>
  <si>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</si>
  <si>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</si>
  <si>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</si>
  <si>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</si>
  <si>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</si>
  <si>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</si>
  <si>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</si>
  <si>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</si>
  <si>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</si>
  <si>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</si>
  <si>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</si>
  <si>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</si>
  <si>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</si>
  <si>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</si>
  <si>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</si>
  <si>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</si>
  <si>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</si>
  <si>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</si>
  <si>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</si>
  <si>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</si>
  <si>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</si>
  <si>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</si>
  <si>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</si>
  <si>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</si>
  <si>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</si>
  <si>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</si>
  <si>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</si>
  <si>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</si>
  <si>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</si>
  <si>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</si>
  <si>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</si>
  <si>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</si>
  <si>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</si>
  <si>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</si>
  <si>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</si>
  <si>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</si>
  <si>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</si>
  <si>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</si>
  <si>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</si>
  <si>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</si>
  <si>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</si>
  <si>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</si>
  <si>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</si>
  <si>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</si>
  <si>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</si>
  <si>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</si>
  <si>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</si>
  <si>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</si>
  <si>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</si>
  <si>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</si>
  <si>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</si>
  <si>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</si>
  <si>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</si>
  <si>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</si>
  <si>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</si>
  <si>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</si>
  <si>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</si>
  <si>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</si>
  <si>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</si>
  <si>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</si>
  <si>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</si>
  <si>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</si>
  <si>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</si>
  <si>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</si>
  <si>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</si>
  <si>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</si>
  <si>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</si>
  <si>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</si>
  <si>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</si>
  <si>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</si>
  <si>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</si>
  <si>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</si>
  <si>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</si>
  <si>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</si>
  <si>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</si>
  <si>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</si>
  <si>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</si>
  <si>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</si>
  <si>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</si>
  <si>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</si>
  <si>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</si>
  <si>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</si>
  <si>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</si>
  <si>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</si>
  <si>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</si>
  <si>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</si>
  <si>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</si>
  <si>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</si>
  <si>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</si>
  <si>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</si>
  <si>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</si>
  <si>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</si>
  <si>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</si>
  <si>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</si>
  <si>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</si>
  <si>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</si>
  <si>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</si>
  <si>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</si>
  <si>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</si>
  <si>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</si>
  <si>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</si>
  <si>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</si>
  <si>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</si>
  <si>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</si>
  <si>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</si>
  <si>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</si>
  <si>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</si>
  <si>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</si>
  <si>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</si>
  <si>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</si>
  <si>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</si>
  <si>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</si>
  <si>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</si>
  <si>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</si>
  <si>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</si>
  <si>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</si>
  <si>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</si>
  <si>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</si>
  <si>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</si>
  <si>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</si>
  <si>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</si>
  <si>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</si>
  <si>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</si>
  <si>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</si>
  <si>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</si>
  <si>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</si>
  <si>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</si>
  <si>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</si>
  <si>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</si>
  <si>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</si>
  <si>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</si>
  <si>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</si>
  <si>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</si>
  <si>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</si>
  <si>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</si>
  <si>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</si>
  <si>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</si>
  <si>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</si>
  <si>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</si>
  <si>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</si>
  <si>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</si>
  <si>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</si>
  <si>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</si>
  <si>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</si>
  <si>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</si>
  <si>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</si>
  <si>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</si>
  <si>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</si>
  <si>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</si>
  <si>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</si>
  <si>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</si>
  <si>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</si>
  <si>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</si>
  <si>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</si>
  <si>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</si>
  <si>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</si>
  <si>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</si>
  <si>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</si>
  <si>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</si>
  <si>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</si>
  <si>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</si>
  <si>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</si>
  <si>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</si>
  <si>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</si>
  <si>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</si>
  <si>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</si>
  <si>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</si>
  <si>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</si>
  <si>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</si>
  <si>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</si>
  <si>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</si>
  <si>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</si>
  <si>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</si>
  <si>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</si>
  <si>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</si>
  <si>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</si>
  <si>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</si>
  <si>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</si>
  <si>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</si>
  <si>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</si>
  <si>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</si>
  <si>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</si>
  <si>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</si>
  <si>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</si>
  <si>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</si>
  <si>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</si>
  <si>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</si>
  <si>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</si>
  <si>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</si>
  <si>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</si>
  <si>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</si>
  <si>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</si>
  <si>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</si>
  <si>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</si>
  <si>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</si>
  <si>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</si>
  <si>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</si>
  <si>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</si>
  <si>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</si>
  <si>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</si>
  <si>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</si>
  <si>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</si>
  <si>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</si>
  <si>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</si>
  <si>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</si>
  <si>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</si>
  <si>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</si>
  <si>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</si>
  <si>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</si>
  <si>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</si>
  <si>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</si>
  <si>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</si>
  <si>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</si>
  <si>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</si>
  <si>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</si>
  <si>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</si>
  <si>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</si>
  <si>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</si>
  <si>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</si>
  <si>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</si>
  <si>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</si>
  <si>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</si>
  <si>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</si>
  <si>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</si>
  <si>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</si>
  <si>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</si>
  <si>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</si>
  <si>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</si>
  <si>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</si>
  <si>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</si>
  <si>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</si>
  <si>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</si>
  <si>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</si>
  <si>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</si>
  <si>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</si>
  <si>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</si>
  <si>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</si>
  <si>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</si>
  <si>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</si>
  <si>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</si>
  <si>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</si>
  <si>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</si>
  <si>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</si>
  <si>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</si>
  <si>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</si>
  <si>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</si>
  <si>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</si>
  <si>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</si>
  <si>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</si>
  <si>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</si>
  <si>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</si>
  <si>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</si>
  <si>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</si>
  <si>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</si>
  <si>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</si>
  <si>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</si>
  <si>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</si>
  <si>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</si>
  <si>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</si>
  <si>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</si>
  <si>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</si>
  <si>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</si>
  <si>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</si>
  <si>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</si>
  <si>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</si>
  <si>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</si>
  <si>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</si>
  <si>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</si>
  <si>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</si>
  <si>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</si>
  <si>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</si>
  <si>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</si>
  <si>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</si>
  <si>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</si>
  <si>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</si>
  <si>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</si>
  <si>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</si>
  <si>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</si>
  <si>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</si>
  <si>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</si>
  <si>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</si>
  <si>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</si>
  <si>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</si>
  <si>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</si>
  <si>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</si>
  <si>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</si>
  <si>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</si>
  <si>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</si>
  <si>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</si>
  <si>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</si>
  <si>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</si>
  <si>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</si>
  <si>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</si>
  <si>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</si>
  <si>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</si>
  <si>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</si>
  <si>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</si>
  <si>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</si>
  <si>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</si>
  <si>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</si>
  <si>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</si>
  <si>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</si>
  <si>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</si>
  <si>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</si>
  <si>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</si>
  <si>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</si>
  <si>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</si>
  <si>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</si>
  <si>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</si>
  <si>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</si>
  <si>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</si>
  <si>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</si>
  <si>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</si>
  <si>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</si>
  <si>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</si>
  <si>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</si>
  <si>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</si>
  <si>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</si>
  <si>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</si>
  <si>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</si>
  <si>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</si>
  <si>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</si>
  <si>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</si>
  <si>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</si>
  <si>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</si>
  <si>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</si>
  <si>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</si>
  <si>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</si>
  <si>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</si>
  <si>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</si>
  <si>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</si>
  <si>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</si>
  <si>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</si>
  <si>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</si>
  <si>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</si>
  <si>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</si>
  <si>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</si>
  <si>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</si>
  <si>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</si>
  <si>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</si>
  <si>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</si>
  <si>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</si>
  <si>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</si>
  <si>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</si>
  <si>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</si>
  <si>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</si>
  <si>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</si>
  <si>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</si>
  <si>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</si>
  <si>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</si>
  <si>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</si>
  <si>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</si>
  <si>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</si>
  <si>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</si>
  <si>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</si>
  <si>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</si>
  <si>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</si>
  <si>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</si>
  <si>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</si>
  <si>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</si>
  <si>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</si>
  <si>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</si>
  <si>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</si>
  <si>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</si>
  <si>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</si>
  <si>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</si>
  <si>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</si>
  <si>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</si>
  <si>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</si>
  <si>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</si>
  <si>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</si>
  <si>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</si>
  <si>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</si>
  <si>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</si>
  <si>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</si>
  <si>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</si>
  <si>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</si>
  <si>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</si>
  <si>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</si>
  <si>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</si>
  <si>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</si>
  <si>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</si>
  <si>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</si>
  <si>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</si>
  <si>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</si>
  <si>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</si>
  <si>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</si>
  <si>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</si>
  <si>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</si>
  <si>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</si>
  <si>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</si>
  <si>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</si>
  <si>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</si>
  <si>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</si>
  <si>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</si>
  <si>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</si>
  <si>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</si>
  <si>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</si>
  <si>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</si>
  <si>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</si>
  <si>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</si>
  <si>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</si>
  <si>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</si>
  <si>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</si>
  <si>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</si>
  <si>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</si>
  <si>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</si>
  <si>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</si>
  <si>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</si>
  <si>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</si>
  <si>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</si>
  <si>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</si>
  <si>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</si>
  <si>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</si>
  <si>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</si>
  <si>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</si>
  <si>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</si>
  <si>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</si>
  <si>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</si>
  <si>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</si>
  <si>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</si>
  <si>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</si>
  <si>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</si>
  <si>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</si>
  <si>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</si>
  <si>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</si>
  <si>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</si>
  <si>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</si>
  <si>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</si>
  <si>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</si>
  <si>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</si>
  <si>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</si>
  <si>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</si>
  <si>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</si>
  <si>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</si>
  <si>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</si>
  <si>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</si>
  <si>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</si>
  <si>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</si>
  <si>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</si>
  <si>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</si>
  <si>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</si>
  <si>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</si>
  <si>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</si>
  <si>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</si>
  <si>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</si>
  <si>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</si>
  <si>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</si>
  <si>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</si>
  <si>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</si>
  <si>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</si>
  <si>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</si>
  <si>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</si>
  <si>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</si>
  <si>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</si>
  <si>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</si>
  <si>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</si>
  <si>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</si>
  <si>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</si>
  <si>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</si>
  <si>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</si>
  <si>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</si>
  <si>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</si>
  <si>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</si>
  <si>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</si>
  <si>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</si>
  <si>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</si>
  <si>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</si>
  <si>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</si>
  <si>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</si>
  <si>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</si>
  <si>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</si>
  <si>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</si>
  <si>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</si>
  <si>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</si>
  <si>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</si>
  <si>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</si>
  <si>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</si>
  <si>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</si>
  <si>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</si>
  <si>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</si>
  <si>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</si>
  <si>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</si>
  <si>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</si>
  <si>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</si>
  <si>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</si>
  <si>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</si>
  <si>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</si>
  <si>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</si>
  <si>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</si>
  <si>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</si>
  <si>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</si>
  <si>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</si>
  <si>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</si>
  <si>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</si>
  <si>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</si>
  <si>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</si>
  <si>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</si>
  <si>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</si>
  <si>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</si>
  <si>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</si>
  <si>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</si>
  <si>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</si>
  <si>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</si>
  <si>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</si>
  <si>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</si>
  <si>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</si>
  <si>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</si>
  <si>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</si>
  <si>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</si>
  <si>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</si>
  <si>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</si>
  <si>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</si>
  <si>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</si>
  <si>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</si>
  <si>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</si>
  <si>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</si>
  <si>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</si>
  <si>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</si>
  <si>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</si>
  <si>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</si>
  <si>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</si>
  <si>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</si>
  <si>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</si>
  <si>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</si>
  <si>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</si>
  <si>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</si>
  <si>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</si>
  <si>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</si>
  <si>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</si>
  <si>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</si>
  <si>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</si>
  <si>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</si>
  <si>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</si>
  <si>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</si>
  <si>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</si>
  <si>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</si>
  <si>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</si>
  <si>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</si>
  <si>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</si>
  <si>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</si>
  <si>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</si>
  <si>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</si>
  <si>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</si>
  <si>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</si>
  <si>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</si>
  <si>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</si>
  <si>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</si>
  <si>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</si>
  <si>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</si>
  <si>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</si>
  <si>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</si>
  <si>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</si>
  <si>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</si>
  <si>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</si>
  <si>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</si>
  <si>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</si>
  <si>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</si>
  <si>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</si>
  <si>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</si>
  <si>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</si>
  <si>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</si>
  <si>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</si>
  <si>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</si>
  <si>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</si>
  <si>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</si>
  <si>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</si>
  <si>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</si>
  <si>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</si>
  <si>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</si>
  <si>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</si>
  <si>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</si>
  <si>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</si>
  <si>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</si>
  <si>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</si>
  <si>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</si>
  <si>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</si>
  <si>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</si>
  <si>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</si>
  <si>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</si>
  <si>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</si>
  <si>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</si>
  <si>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</si>
  <si>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</si>
  <si>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</si>
  <si>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</si>
  <si>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</si>
  <si>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</si>
  <si>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</si>
  <si>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</si>
  <si>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</si>
  <si>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</si>
  <si>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</si>
  <si>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</si>
  <si>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</si>
  <si>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</si>
  <si>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</si>
  <si>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</si>
  <si>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</si>
  <si>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</si>
  <si>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</si>
  <si>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</si>
  <si>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</si>
  <si>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</si>
  <si>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</si>
  <si>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</si>
  <si>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</si>
  <si>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</si>
  <si>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</si>
  <si>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</si>
  <si>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</si>
  <si>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</si>
  <si>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</si>
  <si>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</si>
  <si>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</si>
  <si>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</si>
  <si>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</si>
  <si>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</si>
  <si>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</si>
  <si>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</si>
  <si>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</si>
  <si>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</si>
  <si>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</si>
  <si>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</si>
  <si>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</si>
  <si>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</si>
  <si>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</si>
  <si>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</si>
  <si>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</si>
  <si>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</si>
  <si>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</si>
  <si>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</si>
  <si>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</si>
  <si>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</si>
  <si>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</si>
  <si>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</si>
  <si>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</si>
  <si>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</si>
  <si>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</si>
  <si>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</si>
  <si>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</si>
  <si>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</si>
  <si>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</si>
  <si>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</si>
  <si>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</si>
  <si>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</si>
  <si>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</si>
  <si>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</si>
  <si>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</si>
  <si>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</si>
  <si>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</si>
  <si>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</si>
  <si>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</si>
  <si>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</si>
  <si>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</si>
  <si>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</si>
  <si>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</si>
  <si>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</si>
  <si>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</si>
  <si>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</si>
  <si>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</si>
  <si>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</si>
  <si>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</si>
  <si>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</si>
  <si>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</si>
  <si>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</si>
  <si>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</si>
  <si>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</si>
  <si>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</si>
  <si>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</si>
  <si>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</si>
  <si>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</si>
  <si>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</si>
  <si>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</si>
  <si>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</si>
  <si>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</si>
  <si>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</si>
  <si>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</si>
  <si>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</si>
  <si>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</si>
  <si>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</si>
  <si>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</si>
  <si>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</si>
  <si>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</si>
  <si>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</si>
  <si>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</si>
  <si>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</si>
  <si>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</si>
  <si>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</si>
  <si>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</si>
  <si>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</si>
  <si>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</si>
  <si>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</si>
  <si>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</si>
  <si>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</si>
  <si>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</si>
  <si>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</si>
  <si>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</si>
  <si>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</si>
  <si>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</si>
  <si>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</si>
  <si>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</si>
  <si>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</si>
  <si>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</si>
  <si>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</si>
  <si>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</si>
  <si>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</si>
  <si>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</si>
  <si>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</si>
  <si>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</si>
  <si>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</si>
  <si>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</si>
  <si>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</si>
  <si>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</si>
  <si>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</si>
  <si>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</si>
  <si>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</si>
  <si>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</si>
  <si>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</si>
  <si>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</si>
  <si>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</si>
  <si>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</si>
  <si>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</si>
  <si>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</si>
  <si>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</si>
  <si>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</si>
  <si>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</si>
  <si>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</si>
  <si>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</si>
  <si>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</si>
  <si>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</si>
  <si>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</si>
  <si>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</si>
  <si>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</si>
  <si>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</si>
  <si>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</si>
  <si>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</si>
  <si>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</si>
  <si>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</si>
  <si>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</si>
  <si>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</si>
  <si>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</si>
  <si>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</si>
  <si>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</si>
  <si>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</si>
  <si>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</si>
  <si>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</si>
  <si>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</si>
  <si>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</si>
  <si>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</si>
  <si>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</si>
  <si>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</si>
  <si>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</si>
  <si>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</si>
  <si>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</si>
  <si>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</si>
  <si>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</si>
  <si>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</si>
  <si>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</si>
  <si>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</si>
  <si>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</si>
  <si>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</si>
  <si>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</si>
  <si>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</si>
  <si>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</si>
  <si>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</si>
  <si>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</si>
  <si>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</si>
  <si>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</si>
  <si>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</si>
  <si>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</si>
  <si>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</si>
  <si>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</si>
  <si>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</si>
  <si>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</si>
  <si>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</si>
  <si>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</si>
  <si>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</si>
  <si>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</si>
  <si>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</si>
  <si>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</si>
  <si>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</si>
  <si>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</si>
  <si>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</si>
  <si>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</si>
  <si>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</si>
  <si>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</si>
  <si>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</si>
  <si>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</si>
  <si>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</si>
  <si>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</si>
  <si>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</si>
  <si>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</si>
  <si>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</si>
  <si>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</si>
  <si>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</si>
  <si>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</si>
  <si>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</si>
  <si>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</si>
  <si>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</si>
  <si>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</si>
  <si>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</si>
  <si>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</si>
  <si>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</si>
  <si>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</si>
  <si>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</si>
  <si>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</si>
  <si>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</si>
  <si>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</si>
  <si>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</si>
  <si>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</si>
  <si>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</si>
  <si>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</si>
  <si>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</si>
  <si>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</si>
  <si>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</si>
  <si>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</si>
  <si>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</si>
  <si>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</si>
  <si>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</si>
  <si>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</si>
  <si>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</si>
  <si>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</si>
  <si>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</si>
  <si>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</si>
  <si>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</si>
  <si>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</si>
  <si>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</si>
  <si>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</si>
  <si>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</si>
  <si>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</si>
  <si>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</si>
  <si>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</si>
  <si>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</si>
  <si>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</si>
  <si>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</si>
  <si>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</si>
  <si>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</si>
  <si>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</si>
  <si>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</si>
  <si>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</si>
  <si>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</si>
  <si>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</si>
  <si>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</si>
  <si>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</si>
  <si>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</si>
  <si>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</si>
  <si>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</si>
  <si>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</si>
  <si>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</si>
  <si>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</si>
  <si>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</si>
  <si>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</si>
  <si>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</si>
  <si>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</si>
  <si>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</si>
  <si>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</si>
  <si>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</si>
  <si>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</si>
  <si>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</si>
  <si>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</si>
  <si>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</si>
  <si>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</si>
  <si>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</si>
  <si>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</si>
  <si>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</si>
  <si>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</si>
  <si>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</si>
  <si>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</si>
  <si>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</si>
  <si>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</si>
  <si>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</si>
  <si>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</si>
  <si>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</si>
  <si>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</si>
  <si>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</si>
  <si>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</si>
  <si>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</si>
  <si>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</si>
  <si>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</si>
  <si>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</si>
  <si>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</si>
  <si>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</si>
  <si>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</si>
  <si>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</si>
  <si>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</si>
  <si>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</si>
  <si>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</si>
  <si>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</si>
  <si>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</si>
  <si>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</si>
  <si>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</si>
  <si>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</si>
  <si>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</si>
  <si>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</si>
  <si>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</si>
  <si>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</si>
  <si>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</si>
  <si>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</si>
  <si>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</si>
  <si>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</si>
  <si>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</si>
  <si>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</si>
  <si>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</si>
  <si>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</si>
  <si>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</si>
  <si>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</si>
  <si>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</si>
  <si>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</si>
  <si>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</si>
  <si>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</si>
  <si>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</si>
  <si>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</si>
  <si>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</si>
  <si>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</si>
  <si>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</si>
  <si>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</si>
  <si>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</si>
  <si>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</si>
  <si>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</si>
  <si>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</si>
  <si>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</si>
  <si>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</si>
  <si>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</si>
  <si>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</si>
  <si>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</si>
  <si>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</si>
  <si>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</si>
  <si>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</si>
  <si>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</si>
  <si>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</si>
  <si>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</si>
  <si>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</si>
  <si>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</si>
  <si>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</si>
  <si>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</si>
  <si>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</si>
  <si>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</si>
  <si>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</si>
  <si>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</si>
  <si>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</si>
  <si>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</si>
  <si>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</si>
  <si>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</si>
  <si>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</si>
  <si>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</si>
  <si>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</si>
  <si>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</si>
  <si>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</si>
  <si>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</si>
  <si>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</si>
  <si>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</si>
  <si>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</si>
  <si>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</si>
  <si>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</si>
  <si>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</si>
  <si>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</si>
  <si>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</si>
  <si>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</si>
  <si>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</si>
  <si>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</si>
  <si>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</si>
  <si>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</si>
  <si>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</si>
  <si>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</si>
  <si>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</si>
  <si>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</si>
  <si>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</si>
  <si>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</si>
  <si>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</si>
  <si>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</si>
  <si>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</si>
  <si>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</si>
  <si>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</si>
  <si>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</si>
  <si>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</si>
  <si>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</si>
  <si>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</si>
  <si>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</si>
  <si>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</si>
  <si>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</si>
  <si>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</si>
  <si>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</si>
  <si>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</si>
  <si>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</si>
  <si>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</si>
  <si>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</si>
  <si>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</si>
  <si>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</si>
  <si>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</si>
  <si>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</si>
  <si>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</si>
  <si>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</si>
  <si>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</si>
  <si>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</si>
  <si>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</si>
  <si>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</si>
  <si>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</si>
  <si>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</si>
  <si>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</si>
  <si>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</si>
  <si>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</si>
  <si>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</si>
  <si>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</si>
  <si>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</si>
  <si>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</si>
  <si>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</si>
  <si>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</si>
  <si>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</si>
  <si>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</si>
  <si>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</si>
  <si>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</si>
  <si>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</si>
  <si>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</si>
  <si>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</si>
  <si>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</si>
  <si>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</si>
  <si>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</si>
  <si>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</si>
  <si>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</si>
  <si>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</si>
  <si>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</si>
  <si>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</si>
  <si>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</si>
  <si>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</si>
  <si>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</si>
  <si>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</si>
  <si>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</si>
  <si>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</si>
  <si>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</si>
  <si>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</si>
  <si>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</si>
  <si>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</si>
  <si>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</si>
  <si>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</si>
  <si>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</si>
  <si>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</si>
  <si>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</si>
  <si>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</si>
  <si>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</si>
  <si>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</si>
  <si>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</si>
  <si>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</si>
  <si>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</si>
  <si>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</si>
  <si>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</si>
  <si>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</si>
  <si>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</si>
  <si>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</si>
  <si>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</si>
  <si>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</si>
  <si>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</si>
  <si>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</si>
  <si>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</si>
  <si>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</si>
  <si>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</si>
  <si>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</si>
  <si>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</si>
  <si>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</si>
  <si>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</si>
  <si>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</si>
  <si>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</si>
  <si>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</si>
  <si>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</si>
  <si>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</si>
  <si>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</si>
  <si>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</si>
  <si>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</si>
  <si>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</si>
  <si>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</si>
  <si>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</si>
  <si>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</si>
  <si>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</si>
  <si>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</si>
  <si>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</si>
  <si>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</si>
  <si>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</si>
  <si>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</si>
  <si>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</si>
  <si>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</si>
  <si>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</si>
  <si>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</si>
  <si>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</si>
  <si>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</si>
  <si>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</si>
  <si>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</si>
  <si>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</si>
  <si>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</si>
  <si>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</si>
  <si>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</si>
  <si>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</si>
  <si>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</si>
  <si>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</si>
  <si>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</si>
  <si>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</si>
  <si>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</si>
  <si>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</si>
  <si>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</si>
  <si>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</si>
  <si>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</si>
  <si>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</si>
  <si>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</si>
  <si>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</si>
  <si>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</si>
  <si>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</si>
  <si>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</si>
  <si>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</si>
  <si>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</si>
  <si>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</si>
  <si>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</si>
  <si>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</si>
  <si>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</si>
  <si>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</si>
  <si>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</si>
  <si>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</si>
  <si>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</si>
  <si>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</si>
  <si>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</si>
  <si>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</si>
  <si>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</si>
  <si>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</si>
  <si>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</si>
  <si>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</si>
  <si>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</si>
  <si>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</si>
  <si>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</si>
  <si>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</si>
  <si>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</si>
  <si>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</si>
  <si>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</si>
  <si>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</si>
  <si>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</si>
  <si>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</si>
  <si>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</si>
  <si>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</si>
  <si>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</si>
  <si>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</si>
  <si>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</si>
  <si>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</si>
  <si>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</si>
  <si>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</si>
  <si>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</si>
  <si>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</si>
  <si>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</si>
  <si>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</si>
  <si>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</si>
  <si>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</si>
  <si>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</si>
  <si>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</si>
  <si>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</si>
  <si>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</si>
  <si>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</si>
  <si>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</si>
  <si>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</si>
  <si>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</si>
  <si>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</si>
  <si>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</si>
  <si>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</si>
  <si>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</si>
  <si>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</si>
  <si>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</si>
  <si>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</si>
  <si>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</si>
  <si>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</si>
  <si>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</si>
  <si>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</si>
  <si>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</si>
  <si>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</si>
  <si>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</si>
  <si>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</si>
  <si>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</si>
  <si>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</si>
  <si>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</si>
  <si>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</si>
  <si>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</si>
  <si>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</si>
  <si>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</si>
  <si>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</si>
  <si>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</si>
  <si>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</si>
  <si>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</si>
  <si>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</si>
  <si>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</si>
  <si>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</si>
  <si>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</si>
  <si>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</si>
  <si>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</si>
  <si>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</si>
  <si>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</si>
  <si>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</si>
  <si>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</si>
  <si>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</si>
  <si>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</si>
  <si>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</si>
  <si>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</si>
  <si>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</si>
  <si>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</si>
  <si>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</si>
  <si>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</si>
  <si>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</si>
  <si>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</si>
  <si>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</si>
  <si>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</si>
  <si>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</si>
  <si>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</si>
  <si>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</si>
  <si>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</si>
  <si>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</si>
  <si>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</si>
  <si>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</si>
  <si>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</si>
  <si>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</si>
  <si>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</si>
  <si>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</si>
  <si>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</si>
  <si>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</si>
  <si>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</si>
  <si>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</si>
  <si>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</si>
  <si>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</si>
  <si>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</si>
  <si>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</si>
  <si>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</si>
  <si>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</si>
  <si>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</si>
  <si>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</si>
  <si>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</si>
  <si>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</si>
  <si>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</si>
  <si>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</si>
  <si>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</si>
  <si>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</si>
  <si>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</si>
  <si>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</si>
  <si>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</si>
  <si>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</si>
  <si>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</si>
  <si>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</si>
  <si>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</si>
  <si>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</si>
  <si>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</si>
  <si>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</si>
  <si>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</si>
  <si>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</si>
  <si>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</si>
  <si>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</si>
  <si>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</si>
  <si>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</si>
  <si>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</si>
  <si>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</si>
  <si>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</si>
  <si>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</si>
  <si>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</si>
  <si>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</si>
  <si>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</si>
  <si>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</si>
  <si>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</si>
  <si>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</si>
  <si>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</si>
  <si>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</si>
  <si>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</si>
  <si>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</si>
  <si>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</si>
  <si>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</si>
  <si>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</si>
  <si>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</si>
  <si>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</si>
  <si>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</si>
  <si>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</si>
  <si>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</si>
  <si>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</si>
  <si>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</si>
  <si>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</si>
  <si>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</si>
  <si>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</si>
  <si>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</si>
  <si>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</si>
  <si>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</si>
  <si>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</si>
  <si>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</si>
  <si>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</si>
  <si>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</si>
  <si>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</si>
  <si>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</si>
  <si>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</si>
  <si>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</si>
  <si>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</si>
  <si>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</si>
  <si>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</si>
  <si>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</si>
  <si>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</si>
  <si>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</si>
  <si>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</si>
  <si>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</si>
  <si>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</si>
  <si>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</si>
  <si>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</si>
  <si>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</si>
  <si>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</si>
  <si>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</si>
  <si>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</si>
  <si>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</si>
  <si>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</si>
  <si>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</si>
  <si>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</si>
  <si>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</si>
  <si>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</si>
  <si>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</si>
  <si>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</si>
  <si>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</si>
  <si>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</si>
  <si>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</si>
  <si>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</si>
  <si>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</si>
  <si>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</si>
  <si>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</si>
  <si>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</si>
  <si>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</si>
  <si>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</si>
  <si>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</si>
  <si>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</si>
  <si>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</si>
  <si>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</si>
  <si>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</si>
  <si>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</si>
  <si>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</si>
  <si>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</si>
  <si>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</si>
  <si>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</si>
  <si>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</si>
  <si>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</si>
  <si>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</si>
  <si>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</si>
  <si>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</si>
  <si>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</si>
  <si>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</si>
  <si>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</si>
  <si>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</si>
  <si>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</si>
  <si>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</si>
  <si>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</si>
  <si>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</si>
  <si>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</si>
  <si>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</si>
  <si>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</si>
  <si>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</si>
  <si>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</si>
  <si>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</si>
  <si>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</si>
  <si>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</si>
  <si>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</si>
  <si>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</si>
  <si>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</si>
  <si>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</si>
  <si>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</si>
  <si>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</si>
  <si>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</si>
  <si>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</si>
  <si>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</si>
  <si>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</si>
  <si>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</si>
  <si>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</si>
  <si>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</si>
  <si>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</si>
  <si>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</si>
  <si>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</si>
  <si>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</si>
  <si>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</si>
  <si>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</si>
  <si>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</si>
  <si>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</si>
  <si>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</si>
  <si>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</si>
  <si>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</si>
  <si>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</si>
  <si>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</si>
  <si>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</si>
  <si>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</si>
  <si>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</si>
  <si>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</si>
  <si>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</si>
  <si>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</si>
  <si>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</si>
  <si>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</si>
  <si>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</si>
  <si>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</si>
  <si>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</si>
  <si>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</si>
  <si>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</si>
  <si>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</si>
  <si>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</si>
  <si>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</si>
  <si>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</si>
  <si>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</si>
  <si>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</si>
  <si>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</si>
  <si>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</si>
  <si>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</si>
  <si>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</si>
  <si>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</si>
  <si>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</si>
  <si>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</si>
  <si>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</si>
  <si>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</si>
  <si>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</si>
  <si>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</si>
  <si>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</si>
  <si>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</si>
  <si>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</si>
  <si>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</si>
  <si>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</si>
  <si>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</si>
  <si>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</si>
  <si>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</si>
  <si>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</si>
  <si>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</si>
  <si>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</si>
  <si>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</si>
  <si>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</si>
  <si>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</si>
  <si>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</si>
  <si>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</si>
  <si>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</si>
  <si>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</si>
  <si>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</si>
  <si>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</si>
  <si>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</si>
  <si>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</si>
  <si>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</si>
  <si>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</si>
  <si>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</si>
  <si>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</si>
  <si>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</si>
  <si>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</si>
  <si>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</si>
  <si>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</si>
  <si>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</si>
  <si>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</si>
  <si>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</si>
  <si>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</si>
  <si>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</si>
  <si>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</si>
  <si>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</si>
  <si>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</si>
  <si>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</si>
  <si>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</si>
  <si>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</si>
  <si>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</si>
  <si>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</si>
  <si>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</si>
  <si>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</si>
  <si>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</si>
  <si>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</si>
  <si>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</si>
  <si>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</si>
  <si>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</si>
  <si>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</si>
  <si>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</si>
  <si>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</si>
  <si>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</si>
  <si>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</si>
  <si>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</si>
  <si>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</si>
  <si>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</si>
  <si>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</si>
  <si>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</si>
  <si>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</si>
  <si>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</si>
  <si>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</si>
  <si>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</si>
  <si>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</si>
  <si>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</si>
  <si>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</si>
  <si>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</si>
  <si>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</si>
  <si>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</si>
  <si>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</si>
  <si>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</si>
  <si>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</si>
  <si>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</si>
  <si>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</si>
  <si>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</si>
  <si>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</si>
  <si>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</si>
  <si>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</si>
  <si>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</si>
  <si>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</si>
  <si>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</si>
  <si>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</si>
  <si>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</si>
  <si>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</si>
  <si>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</si>
  <si>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</si>
  <si>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</si>
  <si>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</si>
  <si>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</si>
  <si>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</si>
  <si>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</si>
  <si>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</si>
  <si>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</si>
  <si>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</si>
  <si>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</si>
  <si>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</si>
  <si>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</si>
  <si>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</si>
  <si>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</si>
  <si>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</si>
  <si>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</si>
  <si>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</si>
  <si>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</si>
  <si>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</si>
  <si>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</si>
  <si>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</si>
  <si>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</si>
  <si>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</si>
  <si>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</si>
  <si>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</si>
  <si>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</si>
  <si>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</si>
  <si>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</si>
  <si>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</si>
  <si>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</si>
  <si>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</si>
  <si>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</si>
  <si>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</si>
  <si>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</si>
  <si>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</si>
  <si>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</si>
  <si>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</si>
  <si>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</si>
  <si>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</si>
  <si>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</si>
  <si>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</si>
  <si>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</si>
  <si>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</si>
  <si>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</si>
  <si>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</si>
  <si>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</si>
  <si>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</si>
  <si>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</si>
  <si>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</si>
  <si>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</si>
  <si>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</si>
  <si>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</si>
  <si>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</si>
  <si>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</si>
  <si>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</si>
  <si>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</si>
  <si>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</si>
  <si>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</si>
  <si>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</si>
  <si>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</si>
  <si>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</si>
  <si>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</si>
  <si>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</si>
  <si>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</si>
  <si>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</si>
  <si>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</si>
  <si>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</si>
  <si>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</si>
  <si>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</si>
  <si>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</si>
  <si>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</si>
  <si>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</si>
  <si>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</si>
  <si>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</si>
  <si>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</si>
  <si>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</si>
  <si>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</si>
  <si>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</si>
  <si>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</si>
  <si>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</si>
  <si>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</si>
  <si>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</si>
  <si>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</si>
  <si>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</si>
  <si>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</si>
  <si>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</si>
  <si>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</si>
  <si>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</si>
  <si>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</si>
  <si>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</si>
  <si>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</si>
  <si>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</si>
  <si>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</si>
  <si>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</si>
  <si>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</si>
  <si>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</si>
  <si>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</si>
  <si>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</si>
  <si>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</si>
  <si>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</si>
  <si>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</si>
  <si>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</si>
  <si>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</si>
  <si>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</si>
  <si>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</si>
  <si>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</si>
  <si>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</si>
  <si>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</si>
  <si>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</si>
  <si>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</si>
  <si>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</si>
  <si>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</si>
  <si>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</si>
  <si>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</si>
  <si>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</si>
  <si>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</si>
  <si>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</si>
  <si>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</si>
  <si>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</si>
  <si>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</si>
  <si>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</si>
  <si>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</si>
  <si>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</si>
  <si>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</si>
  <si>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</si>
  <si>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</si>
  <si>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</si>
  <si>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</si>
  <si>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</si>
  <si>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</si>
  <si>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</si>
  <si>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</si>
  <si>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</si>
  <si>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</si>
  <si>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</si>
  <si>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</si>
  <si>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</si>
  <si>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</si>
  <si>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</si>
  <si>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</si>
  <si>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</si>
  <si>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</si>
  <si>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</si>
  <si>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</si>
  <si>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</si>
  <si>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</si>
  <si>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</si>
  <si>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</si>
  <si>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</si>
  <si>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</si>
  <si>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</si>
  <si>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</si>
  <si>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</si>
  <si>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</si>
  <si>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</si>
  <si>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</si>
  <si>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</si>
  <si>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</si>
  <si>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</si>
  <si>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</si>
  <si>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</si>
  <si>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</si>
  <si>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</si>
  <si>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</si>
  <si>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</si>
  <si>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</si>
  <si>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</si>
  <si>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</si>
  <si>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</si>
  <si>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</si>
  <si>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</si>
  <si>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</si>
  <si>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</si>
  <si>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</si>
  <si>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</si>
  <si>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</si>
  <si>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</si>
  <si>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</si>
  <si>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</si>
  <si>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</si>
  <si>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</si>
  <si>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</si>
  <si>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</si>
  <si>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</si>
  <si>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</si>
  <si>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</si>
  <si>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</si>
  <si>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</si>
  <si>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</si>
  <si>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</si>
  <si>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</si>
  <si>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</si>
  <si>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</si>
  <si>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</si>
  <si>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</si>
  <si>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</si>
  <si>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</si>
  <si>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</si>
  <si>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</si>
  <si>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</si>
  <si>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</si>
  <si>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</si>
  <si>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</si>
  <si>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</si>
  <si>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</si>
  <si>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</si>
  <si>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</si>
  <si>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</si>
  <si>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</si>
  <si>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</si>
  <si>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</si>
  <si>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</si>
  <si>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</si>
  <si>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</si>
  <si>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</si>
  <si>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</si>
  <si>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</si>
  <si>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</si>
  <si>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</si>
  <si>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</si>
  <si>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</si>
  <si>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</si>
  <si>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</si>
  <si>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</si>
  <si>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</si>
  <si>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</si>
  <si>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</si>
  <si>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</si>
  <si>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</si>
  <si>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</si>
  <si>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</si>
  <si>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</si>
  <si>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</si>
  <si>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</si>
  <si>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</si>
  <si>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</si>
  <si>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</si>
  <si>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</si>
  <si>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</si>
  <si>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</si>
  <si>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</si>
  <si>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</si>
  <si>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</si>
  <si>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</si>
  <si>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</si>
  <si>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</si>
  <si>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</si>
  <si>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</si>
  <si>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</si>
  <si>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</si>
  <si>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</si>
  <si>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</si>
  <si>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</si>
  <si>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</si>
  <si>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</si>
  <si>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</si>
  <si>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</si>
  <si>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</si>
  <si>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</si>
  <si>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</si>
  <si>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</si>
  <si>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</si>
  <si>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</si>
  <si>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</si>
  <si>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</si>
  <si>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</si>
  <si>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</si>
  <si>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</si>
  <si>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</si>
  <si>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</si>
  <si>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</si>
  <si>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</si>
  <si>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</si>
  <si>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</si>
  <si>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</si>
  <si>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</si>
  <si>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</si>
  <si>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</si>
  <si>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</si>
  <si>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</si>
  <si>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</si>
  <si>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</si>
  <si>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</si>
  <si>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</si>
  <si>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</si>
  <si>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</si>
  <si>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</si>
  <si>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</si>
  <si>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</si>
  <si>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</si>
  <si>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</si>
  <si>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</si>
  <si>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</si>
  <si>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</si>
  <si>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</si>
  <si>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</si>
  <si>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</si>
  <si>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</si>
  <si>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</si>
  <si>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</si>
  <si>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</si>
  <si>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</si>
  <si>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</si>
  <si>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</si>
  <si>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</si>
  <si>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</si>
  <si>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</si>
  <si>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</si>
  <si>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</si>
  <si>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</si>
  <si>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</si>
  <si>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</si>
  <si>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</si>
  <si>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</si>
  <si>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</si>
  <si>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</si>
  <si>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</si>
  <si>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</si>
  <si>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</si>
  <si>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</si>
  <si>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</si>
  <si>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</si>
  <si>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</si>
  <si>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</si>
  <si>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</si>
  <si>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</si>
  <si>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</si>
  <si>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</si>
  <si>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</si>
  <si>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</si>
  <si>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</si>
  <si>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</si>
  <si>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</si>
  <si>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</si>
  <si>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</si>
  <si>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</si>
  <si>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</si>
  <si>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</si>
  <si>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</si>
  <si>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</si>
  <si>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</si>
  <si>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</si>
  <si>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</si>
  <si>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</si>
  <si>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</si>
  <si>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</si>
  <si>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</si>
  <si>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</si>
  <si>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</si>
  <si>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</si>
  <si>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</si>
  <si>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</si>
  <si>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</si>
  <si>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</si>
  <si>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</si>
  <si>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</si>
  <si>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</si>
  <si>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</si>
  <si>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</si>
  <si>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</si>
  <si>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</si>
  <si>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</si>
  <si>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</si>
  <si>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</si>
  <si>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</si>
  <si>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</si>
  <si>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</si>
  <si>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</si>
  <si>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</si>
  <si>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</si>
  <si>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</si>
  <si>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</si>
  <si>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</si>
  <si>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</si>
  <si>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</si>
  <si>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</si>
  <si>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</si>
  <si>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</si>
  <si>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</si>
  <si>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</si>
  <si>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</si>
  <si>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</si>
  <si>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</si>
  <si>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</si>
  <si>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</si>
  <si>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</si>
  <si>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</si>
  <si>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</si>
  <si>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</si>
  <si>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</si>
  <si>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</si>
  <si>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</si>
  <si>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</si>
  <si>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</si>
  <si>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</si>
  <si>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</si>
  <si>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</si>
  <si>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</si>
  <si>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</si>
  <si>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</si>
  <si>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</si>
  <si>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</si>
  <si>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</si>
  <si>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</si>
  <si>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</si>
  <si>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</si>
  <si>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</si>
  <si>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</si>
  <si>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</si>
  <si>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</si>
  <si>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</si>
  <si>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</si>
  <si>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</si>
  <si>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</si>
  <si>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</si>
  <si>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</si>
  <si>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</si>
  <si>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</si>
  <si>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</si>
  <si>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</si>
  <si>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</si>
  <si>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</si>
  <si>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</si>
  <si>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</si>
  <si>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</si>
  <si>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</si>
  <si>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</si>
  <si>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</si>
  <si>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</si>
  <si>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</si>
  <si>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</si>
  <si>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</si>
  <si>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</si>
  <si>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</si>
  <si>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</si>
  <si>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</si>
  <si>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</si>
  <si>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</si>
  <si>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</si>
  <si>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</si>
  <si>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</si>
  <si>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</si>
  <si>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</si>
  <si>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</si>
  <si>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</si>
  <si>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</si>
  <si>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</si>
  <si>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</si>
  <si>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</si>
  <si>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</si>
  <si>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</si>
  <si>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</si>
  <si>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</si>
  <si>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</si>
  <si>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</si>
  <si>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</si>
  <si>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</si>
  <si>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</si>
  <si>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</si>
  <si>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</si>
  <si>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</si>
  <si>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</si>
  <si>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</si>
  <si>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</si>
  <si>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</si>
  <si>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</si>
  <si>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</si>
  <si>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</si>
  <si>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</si>
  <si>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</si>
  <si>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</si>
  <si>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</si>
  <si>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</si>
  <si>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</si>
  <si>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</si>
  <si>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</si>
  <si>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</si>
  <si>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</si>
  <si>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</si>
  <si>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</si>
  <si>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</si>
  <si>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</si>
  <si>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</si>
  <si>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</si>
  <si>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</si>
  <si>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</si>
  <si>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</si>
  <si>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</si>
  <si>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</si>
  <si>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</si>
  <si>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</si>
  <si>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</si>
  <si>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</si>
  <si>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</si>
  <si>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</si>
  <si>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</si>
  <si>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</si>
  <si>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</si>
  <si>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</si>
  <si>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</si>
  <si>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</si>
  <si>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</si>
  <si>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</si>
  <si>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</si>
  <si>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</si>
  <si>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</si>
  <si>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</si>
  <si>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</si>
  <si>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</si>
  <si>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</si>
  <si>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</si>
  <si>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</si>
  <si>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</si>
  <si>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</si>
  <si>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</si>
  <si>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</si>
  <si>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</si>
  <si>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</si>
  <si>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</si>
  <si>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</si>
  <si>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</si>
  <si>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</si>
  <si>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</si>
  <si>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</si>
  <si>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</si>
  <si>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</si>
  <si>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</si>
  <si>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</si>
  <si>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</si>
  <si>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</si>
  <si>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</si>
  <si>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</si>
  <si>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</si>
  <si>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</si>
  <si>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</si>
  <si>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</si>
  <si>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</si>
  <si>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</si>
  <si>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</si>
  <si>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</si>
  <si>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</si>
  <si>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</si>
  <si>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</si>
  <si>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</si>
  <si>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</si>
  <si>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</si>
  <si>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</si>
  <si>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</si>
  <si>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</si>
  <si>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</si>
  <si>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</si>
  <si>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</si>
  <si>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</si>
  <si>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</si>
  <si>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</si>
  <si>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</si>
  <si>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</si>
  <si>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</si>
  <si>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</si>
  <si>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</si>
  <si>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</si>
  <si>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</si>
  <si>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</si>
  <si>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</si>
  <si>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</si>
  <si>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</si>
  <si>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</si>
  <si>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</si>
  <si>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</si>
  <si>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</si>
  <si>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</si>
  <si>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</si>
  <si>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</si>
  <si>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</si>
  <si>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</si>
  <si>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</si>
  <si>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</si>
  <si>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</si>
  <si>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</si>
  <si>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</si>
  <si>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</si>
  <si>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</si>
  <si>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</si>
  <si>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</si>
  <si>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</si>
  <si>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</si>
  <si>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</si>
  <si>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</si>
  <si>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</si>
  <si>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</si>
  <si>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</si>
  <si>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</si>
  <si>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</si>
  <si>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</si>
  <si>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</si>
  <si>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</si>
  <si>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</si>
  <si>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</si>
  <si>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</si>
  <si>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</si>
  <si>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</si>
  <si>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</si>
  <si>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</si>
  <si>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</si>
  <si>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</si>
  <si>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</si>
  <si>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</si>
  <si>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</si>
  <si>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</si>
  <si>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</si>
  <si>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</si>
  <si>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</si>
  <si>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</si>
  <si>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</si>
  <si>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</si>
  <si>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</si>
  <si>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</si>
  <si>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</si>
  <si>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</si>
  <si>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</si>
  <si>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</si>
  <si>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</si>
  <si>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</si>
  <si>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</si>
  <si>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</si>
  <si>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</si>
  <si>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</si>
  <si>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</si>
  <si>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</si>
  <si>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</si>
  <si>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</si>
  <si>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</si>
  <si>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</si>
  <si>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</si>
  <si>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</si>
  <si>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</si>
  <si>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</si>
  <si>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</si>
  <si>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</si>
  <si>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</si>
  <si>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</si>
  <si>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</si>
  <si>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</si>
  <si>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</si>
  <si>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</si>
  <si>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</si>
  <si>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</si>
  <si>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</si>
  <si>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</si>
  <si>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</si>
  <si>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</si>
  <si>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</si>
  <si>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</si>
  <si>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</si>
  <si>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</si>
  <si>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</si>
  <si>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</si>
  <si>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</si>
  <si>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</si>
  <si>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</si>
  <si>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</si>
  <si>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</si>
  <si>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</si>
  <si>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</si>
  <si>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</si>
  <si>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</si>
  <si>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</si>
  <si>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</si>
  <si>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</si>
  <si>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</si>
  <si>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</si>
  <si>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</si>
  <si>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</si>
  <si>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</si>
  <si>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</si>
  <si>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</si>
  <si>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</si>
  <si>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</si>
  <si>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</si>
  <si>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</si>
  <si>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</si>
  <si>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</si>
  <si>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</si>
  <si>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</si>
  <si>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</si>
  <si>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</si>
  <si>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</si>
  <si>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</si>
  <si>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</si>
  <si>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</si>
  <si>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</si>
  <si>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</si>
  <si>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</si>
  <si>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</si>
  <si>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</si>
  <si>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</si>
  <si>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</si>
  <si>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</si>
  <si>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</si>
  <si>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</si>
  <si>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</si>
  <si>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</si>
  <si>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</si>
  <si>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</si>
  <si>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</si>
  <si>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</si>
  <si>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</si>
  <si>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</si>
  <si>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</si>
  <si>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</si>
  <si>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</si>
  <si>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</si>
  <si>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</si>
  <si>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</si>
  <si>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</si>
  <si>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</si>
  <si>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</si>
  <si>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</si>
  <si>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</si>
  <si>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</si>
  <si>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</si>
  <si>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</si>
  <si>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</si>
  <si>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</si>
  <si>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</si>
  <si>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</si>
  <si>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</si>
  <si>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</si>
  <si>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</si>
  <si>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</si>
  <si>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</si>
  <si>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</si>
  <si>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</si>
  <si>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</si>
  <si>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</si>
  <si>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</si>
  <si>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</si>
  <si>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</si>
  <si>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</si>
  <si>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</si>
  <si>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</si>
  <si>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</si>
  <si>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</si>
  <si>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</si>
  <si>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</si>
  <si>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</si>
  <si>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</si>
  <si>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</si>
  <si>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</si>
  <si>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</si>
  <si>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</si>
  <si>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</si>
  <si>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</si>
  <si>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</si>
  <si>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</si>
  <si>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</si>
  <si>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</si>
  <si>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</si>
  <si>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</si>
  <si>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</si>
  <si>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</si>
  <si>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</si>
  <si>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</si>
  <si>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</si>
  <si>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</si>
  <si>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</si>
  <si>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</si>
  <si>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</si>
  <si>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</si>
  <si>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</si>
  <si>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</si>
  <si>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</si>
  <si>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</si>
  <si>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</si>
  <si>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</si>
  <si>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</si>
  <si>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</si>
  <si>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</si>
  <si>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</si>
  <si>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</si>
  <si>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</si>
  <si>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</si>
  <si>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</si>
  <si>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</si>
  <si>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</si>
  <si>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</si>
  <si>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</si>
  <si>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</si>
  <si>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</si>
  <si>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</si>
  <si>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</si>
  <si>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</si>
  <si>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</si>
  <si>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</si>
  <si>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</si>
  <si>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</si>
  <si>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</si>
  <si>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</si>
  <si>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</si>
  <si>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</si>
  <si>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</si>
  <si>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</si>
  <si>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</si>
  <si>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</si>
  <si>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</si>
  <si>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</si>
  <si>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</si>
  <si>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</si>
  <si>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</si>
  <si>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</si>
  <si>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</si>
  <si>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</si>
  <si>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</si>
  <si>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</si>
  <si>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</si>
  <si>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</si>
  <si>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</si>
  <si>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</si>
  <si>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</si>
  <si>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</si>
  <si>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</si>
  <si>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</si>
  <si>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</si>
  <si>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</si>
  <si>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</si>
  <si>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</si>
  <si>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</si>
  <si>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</si>
  <si>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</si>
  <si>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</si>
  <si>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</si>
  <si>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</si>
  <si>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</si>
  <si>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</si>
  <si>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</si>
  <si>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</si>
  <si>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</si>
  <si>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</si>
  <si>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</si>
  <si>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</si>
  <si>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</si>
  <si>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</si>
  <si>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</si>
  <si>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</si>
  <si>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</si>
  <si>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</si>
  <si>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</si>
  <si>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</si>
  <si>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</si>
  <si>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</si>
  <si>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</si>
  <si>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</si>
  <si>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</si>
  <si>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</si>
  <si>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</si>
  <si>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</si>
  <si>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</si>
  <si>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</si>
  <si>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</si>
  <si>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</si>
  <si>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</si>
  <si>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</si>
  <si>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</si>
  <si>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</si>
  <si>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</si>
  <si>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</si>
  <si>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</si>
  <si>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</si>
  <si>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</si>
  <si>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</si>
  <si>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</si>
  <si>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</si>
  <si>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</si>
  <si>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</si>
  <si>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</si>
  <si>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</si>
  <si>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</si>
  <si>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</si>
  <si>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</si>
  <si>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</si>
  <si>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</si>
  <si>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</si>
  <si>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</si>
  <si>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</si>
  <si>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</si>
  <si>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</si>
  <si>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</si>
  <si>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</si>
  <si>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</si>
  <si>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</si>
  <si>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</si>
  <si>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</si>
  <si>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</si>
  <si>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</si>
  <si>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</si>
  <si>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</si>
  <si>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</si>
  <si>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</si>
  <si>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</si>
  <si>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</si>
  <si>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</si>
  <si>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</si>
  <si>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</si>
  <si>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</si>
  <si>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</si>
  <si>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</si>
  <si>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</si>
  <si>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</si>
  <si>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</si>
  <si>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</si>
  <si>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</si>
  <si>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</si>
  <si>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</si>
  <si>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</si>
  <si>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</si>
  <si>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</si>
  <si>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</si>
  <si>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</si>
  <si>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</si>
  <si>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</si>
  <si>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</si>
  <si>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</si>
  <si>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</si>
  <si>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</si>
  <si>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</si>
  <si>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</si>
  <si>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</si>
  <si>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</si>
  <si>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</si>
  <si>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</si>
  <si>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</si>
  <si>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</si>
  <si>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</si>
  <si>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</si>
  <si>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</si>
  <si>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</si>
  <si>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</si>
  <si>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</si>
  <si>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</si>
  <si>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</si>
  <si>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</si>
  <si>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</si>
  <si>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</si>
  <si>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</si>
  <si>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</si>
  <si>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</si>
  <si>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</si>
  <si>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</si>
  <si>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</si>
  <si>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</si>
  <si>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</si>
  <si>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</si>
  <si>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</si>
  <si>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</si>
  <si>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</si>
  <si>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</si>
  <si>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</si>
  <si>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</si>
  <si>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</si>
  <si>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</si>
  <si>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</si>
  <si>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</si>
  <si>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</si>
  <si>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</si>
  <si>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</si>
  <si>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</si>
  <si>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</si>
  <si>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</si>
  <si>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</si>
  <si>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</si>
  <si>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</si>
  <si>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</si>
  <si>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</si>
  <si>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</si>
  <si>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</si>
  <si>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</si>
  <si>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</si>
  <si>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</si>
  <si>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</si>
  <si>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</si>
  <si>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</si>
  <si>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</si>
  <si>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</si>
  <si>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</si>
  <si>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</si>
  <si>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</si>
  <si>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</si>
  <si>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</si>
  <si>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</si>
  <si>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</si>
  <si>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</si>
  <si>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</si>
  <si>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</si>
  <si>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</si>
  <si>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</si>
  <si>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</si>
  <si>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</si>
  <si>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</si>
  <si>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</si>
  <si>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</si>
  <si>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</si>
  <si>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</si>
  <si>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</si>
  <si>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</si>
  <si>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</si>
  <si>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</si>
  <si>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</si>
  <si>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</si>
  <si>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</si>
  <si>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</si>
  <si>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</si>
  <si>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</si>
  <si>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</si>
  <si>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</si>
  <si>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</si>
  <si>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</si>
  <si>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</si>
  <si>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</si>
  <si>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</si>
  <si>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</si>
  <si>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</si>
  <si>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</si>
  <si>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</si>
  <si>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</si>
  <si>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</si>
  <si>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</si>
  <si>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</si>
  <si>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</si>
  <si>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</si>
  <si>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</si>
  <si>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</si>
  <si>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</si>
  <si>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</si>
  <si>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</si>
  <si>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</si>
  <si>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</si>
  <si>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</si>
  <si>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</si>
  <si>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</si>
  <si>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</si>
  <si>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</si>
  <si>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</si>
  <si>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</si>
  <si>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</si>
  <si>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</si>
  <si>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</si>
  <si>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</si>
  <si>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</si>
  <si>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</si>
  <si>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</si>
  <si>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</si>
  <si>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</si>
  <si>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</si>
  <si>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</si>
  <si>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</si>
  <si>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</si>
  <si>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</si>
  <si>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</si>
  <si>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</si>
  <si>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</si>
  <si>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</si>
  <si>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</si>
  <si>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</si>
  <si>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</si>
  <si>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</si>
  <si>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</si>
  <si>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</si>
  <si>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</si>
  <si>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</si>
  <si>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</si>
  <si>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</si>
  <si>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</si>
  <si>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</si>
  <si>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</si>
  <si>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</si>
  <si>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</si>
  <si>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</si>
  <si>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</si>
  <si>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</si>
  <si>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</si>
  <si>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</si>
  <si>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</si>
  <si>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</si>
  <si>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</si>
  <si>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</si>
  <si>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</si>
  <si>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</si>
  <si>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</si>
  <si>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</si>
  <si>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</si>
  <si>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</si>
  <si>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</si>
  <si>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</si>
  <si>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</si>
  <si>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</si>
  <si>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</si>
  <si>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</si>
  <si>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</si>
  <si>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</si>
  <si>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</si>
  <si>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</si>
  <si>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</si>
  <si>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</si>
  <si>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</si>
  <si>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</si>
  <si>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</si>
  <si>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</si>
  <si>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</si>
  <si>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</si>
  <si>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</si>
  <si>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</si>
  <si>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</si>
  <si>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</si>
  <si>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</si>
  <si>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</si>
  <si>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</si>
  <si>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</si>
  <si>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</si>
  <si>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</si>
  <si>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</si>
  <si>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</si>
  <si>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</si>
  <si>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</si>
  <si>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</si>
  <si>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</si>
  <si>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</si>
  <si>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</si>
  <si>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</si>
  <si>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</si>
  <si>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</si>
  <si>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</si>
  <si>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</si>
  <si>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</si>
  <si>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</si>
  <si>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</si>
  <si>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</si>
  <si>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</si>
  <si>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</si>
  <si>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</si>
  <si>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</si>
  <si>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</si>
  <si>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</si>
  <si>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</si>
  <si>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</si>
  <si>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</si>
  <si>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</si>
  <si>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</si>
  <si>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</si>
  <si>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</si>
  <si>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</si>
  <si>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</si>
  <si>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</si>
  <si>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</si>
  <si>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</si>
  <si>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</si>
  <si>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</si>
  <si>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</si>
  <si>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</si>
  <si>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</si>
  <si>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</si>
  <si>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</si>
  <si>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</si>
  <si>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</si>
  <si>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</si>
  <si>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</si>
  <si>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</si>
  <si>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</si>
  <si>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</si>
  <si>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</si>
  <si>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</si>
  <si>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</si>
  <si>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</si>
  <si>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</si>
  <si>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</si>
  <si>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</si>
  <si>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</si>
  <si>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</si>
  <si>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</si>
  <si>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</si>
  <si>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</si>
  <si>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</si>
  <si>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</si>
  <si>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</si>
  <si>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</si>
  <si>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</si>
  <si>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</si>
  <si>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</si>
  <si>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</si>
  <si>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</si>
  <si>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</si>
  <si>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</si>
  <si>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</si>
  <si>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</si>
  <si>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</si>
  <si>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</si>
  <si>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</si>
  <si>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</si>
  <si>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</si>
  <si>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</si>
  <si>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</si>
  <si>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</si>
  <si>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</si>
  <si>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</si>
  <si>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</si>
  <si>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</si>
  <si>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</si>
  <si>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</si>
  <si>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</si>
  <si>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</si>
  <si>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</si>
  <si>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</si>
  <si>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</si>
  <si>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</si>
  <si>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</si>
  <si>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</si>
  <si>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</si>
  <si>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</si>
  <si>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</si>
  <si>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</si>
  <si>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</si>
  <si>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</si>
  <si>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</si>
  <si>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</si>
  <si>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</si>
  <si>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</si>
  <si>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</si>
  <si>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</si>
  <si>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</si>
  <si>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</si>
  <si>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</si>
  <si>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</si>
  <si>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</si>
  <si>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</si>
  <si>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</si>
  <si>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</si>
  <si>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</si>
  <si>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</si>
  <si>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</si>
  <si>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</si>
  <si>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</si>
  <si>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</si>
  <si>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</si>
  <si>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</si>
  <si>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</si>
  <si>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</si>
  <si>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</si>
  <si>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</si>
  <si>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</si>
  <si>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</si>
  <si>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</si>
  <si>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</si>
  <si>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</si>
  <si>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</si>
  <si>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</si>
  <si>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</si>
  <si>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</si>
  <si>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</si>
  <si>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</si>
  <si>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</si>
  <si>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</si>
  <si>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</si>
  <si>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</si>
  <si>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</si>
  <si>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</si>
  <si>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</si>
  <si>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</si>
  <si>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</si>
  <si>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</si>
  <si>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</si>
  <si>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</si>
  <si>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</si>
  <si>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</si>
  <si>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</si>
  <si>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</si>
  <si>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</si>
  <si>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</si>
  <si>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</si>
  <si>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</si>
  <si>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</si>
  <si>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</si>
  <si>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</si>
  <si>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</si>
  <si>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</si>
  <si>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</si>
  <si>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</si>
  <si>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</si>
  <si>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</si>
  <si>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</si>
  <si>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</si>
  <si>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</si>
  <si>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</si>
  <si>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</si>
  <si>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</si>
  <si>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</si>
  <si>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</si>
  <si>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</si>
  <si>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</si>
  <si>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</si>
  <si>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</si>
  <si>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</si>
  <si>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</si>
  <si>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</si>
  <si>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</si>
  <si>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</si>
  <si>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</si>
  <si>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</si>
  <si>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</si>
  <si>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</si>
  <si>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</si>
  <si>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</si>
  <si>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</si>
  <si>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</si>
  <si>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</si>
  <si>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</si>
  <si>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</si>
  <si>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</si>
  <si>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</si>
  <si>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</si>
  <si>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</si>
  <si>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</si>
  <si>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</si>
  <si>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</si>
  <si>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</si>
  <si>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</si>
  <si>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</si>
  <si>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</si>
  <si>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</si>
  <si>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</si>
  <si>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</si>
  <si>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</si>
  <si>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</si>
  <si>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</si>
  <si>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</si>
  <si>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</si>
  <si>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</si>
  <si>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</si>
  <si>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</si>
  <si>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</si>
  <si>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</si>
  <si>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</si>
  <si>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</si>
  <si>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</si>
  <si>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</si>
  <si>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</si>
  <si>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</si>
  <si>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</si>
  <si>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</si>
  <si>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</si>
  <si>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</si>
  <si>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</si>
  <si>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</si>
  <si>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</si>
  <si>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</si>
  <si>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</si>
  <si>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</si>
  <si>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</si>
  <si>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</si>
  <si>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</si>
  <si>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</si>
  <si>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</si>
  <si>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</si>
  <si>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</si>
  <si>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</si>
  <si>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</si>
  <si>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</si>
  <si>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</si>
  <si>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</si>
  <si>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</si>
  <si>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</si>
  <si>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</si>
  <si>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</si>
  <si>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</si>
  <si>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</si>
  <si>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</si>
  <si>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</si>
  <si>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</si>
  <si>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</si>
  <si>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</si>
  <si>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</si>
  <si>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</si>
  <si>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</si>
  <si>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</si>
  <si>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</si>
  <si>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</si>
  <si>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</si>
  <si>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</si>
  <si>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</si>
  <si>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</si>
  <si>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</si>
  <si>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</si>
  <si>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</si>
  <si>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</si>
  <si>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</si>
  <si>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</si>
  <si>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</si>
  <si>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</si>
  <si>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</si>
  <si>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</si>
  <si>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</si>
  <si>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</si>
  <si>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</si>
  <si>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</si>
  <si>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</si>
  <si>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</si>
  <si>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</si>
  <si>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</si>
  <si>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</si>
  <si>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</si>
  <si>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</si>
  <si>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</si>
  <si>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</si>
  <si>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</si>
  <si>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</si>
  <si>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</si>
  <si>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</si>
  <si>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</si>
  <si>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</si>
  <si>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</si>
  <si>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</si>
  <si>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</si>
  <si>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</si>
  <si>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</si>
  <si>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</si>
  <si>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</si>
  <si>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</si>
  <si>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</si>
  <si>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</si>
  <si>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</si>
  <si>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</si>
  <si>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</si>
  <si>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</si>
  <si>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</si>
  <si>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</si>
  <si>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</si>
  <si>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</si>
  <si>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</si>
  <si>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</si>
  <si>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</si>
  <si>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</si>
  <si>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</si>
  <si>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</si>
  <si>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</si>
  <si>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</si>
  <si>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</si>
  <si>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</si>
  <si>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</si>
  <si>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</si>
  <si>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</si>
  <si>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</si>
  <si>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</si>
  <si>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</si>
  <si>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</si>
  <si>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</si>
  <si>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</si>
  <si>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</si>
  <si>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</si>
  <si>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</si>
  <si>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</si>
  <si>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</si>
  <si>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</si>
  <si>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</si>
  <si>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</si>
  <si>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</si>
  <si>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</si>
  <si>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</si>
  <si>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</si>
  <si>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</si>
  <si>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</si>
  <si>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</si>
  <si>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</si>
  <si>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</si>
  <si>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</si>
  <si>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</si>
  <si>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</si>
  <si>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</si>
  <si>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</si>
  <si>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</si>
  <si>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</si>
  <si>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</si>
  <si>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</si>
  <si>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</si>
  <si>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</si>
  <si>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</si>
  <si>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</si>
  <si>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</si>
  <si>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</si>
  <si>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</si>
  <si>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</si>
  <si>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</si>
  <si>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</si>
  <si>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</si>
  <si>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</si>
  <si>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</si>
  <si>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</si>
  <si>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</si>
  <si>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</si>
  <si>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</si>
  <si>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</si>
  <si>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</si>
  <si>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</si>
  <si>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</si>
  <si>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</si>
  <si>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</si>
  <si>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</si>
  <si>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</si>
  <si>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</si>
  <si>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</si>
  <si>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</si>
  <si>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</si>
  <si>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</si>
  <si>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</si>
  <si>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</si>
  <si>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</si>
  <si>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</si>
  <si>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</si>
  <si>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</si>
  <si>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</si>
  <si>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</si>
  <si>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</si>
  <si>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</si>
  <si>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</si>
  <si>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</si>
  <si>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</si>
  <si>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</si>
  <si>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</si>
  <si>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</si>
  <si>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</si>
  <si>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</si>
  <si>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</si>
  <si>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</si>
  <si>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</si>
  <si>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</si>
  <si>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</si>
  <si>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</si>
  <si>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</si>
  <si>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</si>
  <si>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</si>
  <si>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</si>
  <si>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</si>
  <si>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</si>
  <si>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</si>
  <si>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</si>
  <si>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</si>
  <si>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</si>
  <si>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</si>
  <si>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</si>
  <si>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</si>
  <si>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</si>
  <si>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</si>
  <si>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</si>
  <si>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</si>
  <si>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</si>
  <si>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</si>
  <si>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</si>
  <si>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</si>
  <si>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</si>
  <si>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</si>
  <si>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</si>
  <si>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</si>
  <si>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</si>
  <si>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</si>
  <si>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</si>
  <si>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</si>
  <si>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</si>
  <si>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</si>
  <si>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</si>
  <si>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</si>
  <si>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</si>
  <si>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</si>
  <si>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</si>
  <si>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</si>
  <si>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</si>
  <si>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</si>
  <si>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</si>
  <si>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</si>
  <si>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</si>
  <si>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</si>
  <si>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</si>
  <si>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</si>
  <si>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</si>
  <si>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</si>
  <si>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</si>
  <si>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</si>
  <si>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</si>
  <si>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</si>
  <si>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</si>
  <si>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</si>
  <si>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</si>
  <si>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</si>
  <si>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</si>
  <si>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</si>
  <si>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</si>
  <si>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</si>
  <si>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</si>
  <si>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</si>
  <si>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</si>
  <si>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</si>
  <si>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</si>
  <si>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</si>
  <si>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</si>
  <si>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</si>
  <si>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</si>
  <si>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</si>
  <si>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</si>
  <si>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</si>
  <si>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</si>
  <si>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</si>
  <si>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</si>
  <si>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</si>
  <si>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</si>
  <si>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</si>
  <si>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</si>
  <si>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</si>
  <si>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</si>
  <si>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</si>
  <si>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</si>
  <si>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</si>
  <si>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</si>
  <si>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</si>
  <si>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</si>
  <si>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</si>
  <si>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</si>
  <si>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</si>
  <si>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</si>
  <si>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</si>
  <si>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</si>
  <si>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</si>
  <si>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</si>
  <si>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</si>
  <si>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</si>
  <si>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</si>
  <si>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</si>
  <si>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</si>
  <si>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</si>
  <si>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</si>
  <si>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</si>
  <si>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</si>
  <si>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</si>
  <si>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</si>
  <si>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</si>
  <si>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</si>
  <si>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</si>
  <si>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</si>
  <si>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</si>
  <si>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</si>
  <si>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</si>
  <si>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</si>
  <si>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</si>
  <si>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</si>
  <si>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</si>
  <si>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</si>
  <si>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</si>
  <si>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</si>
  <si>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</si>
  <si>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</si>
  <si>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</si>
  <si>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</si>
  <si>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</si>
  <si>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</si>
  <si>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</si>
  <si>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</si>
  <si>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</si>
  <si>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</si>
  <si>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</si>
  <si>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</si>
  <si>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</si>
  <si>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</si>
  <si>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</si>
  <si>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</si>
  <si>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</si>
  <si>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</si>
  <si>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</si>
  <si>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</si>
  <si>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</si>
  <si>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</si>
  <si>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</si>
  <si>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</si>
  <si>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</si>
  <si>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</si>
  <si>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</si>
  <si>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</si>
  <si>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</si>
  <si>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</si>
  <si>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</si>
  <si>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</si>
  <si>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</si>
  <si>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</si>
  <si>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</si>
  <si>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</si>
  <si>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</si>
  <si>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</si>
  <si>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</si>
  <si>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</si>
  <si>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</si>
  <si>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</si>
  <si>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</si>
  <si>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</si>
  <si>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</si>
  <si>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</si>
  <si>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</si>
  <si>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</si>
  <si>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</si>
  <si>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</si>
  <si>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</si>
  <si>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</si>
  <si>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</si>
  <si>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</si>
  <si>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</si>
  <si>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</si>
  <si>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</si>
  <si>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</si>
  <si>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</si>
  <si>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</si>
  <si>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</si>
  <si>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</si>
  <si>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</si>
  <si>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</si>
  <si>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</si>
  <si>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</si>
  <si>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</si>
  <si>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</si>
  <si>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</si>
  <si>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</si>
  <si>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</si>
  <si>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</si>
  <si>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</si>
  <si>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</si>
  <si>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</si>
  <si>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</si>
  <si>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</si>
  <si>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</si>
  <si>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</si>
  <si>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</si>
  <si>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</si>
  <si>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</si>
  <si>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</si>
  <si>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</si>
  <si>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</si>
  <si>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</si>
  <si>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</si>
  <si>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</si>
  <si>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</si>
  <si>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</si>
  <si>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</si>
  <si>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</si>
  <si>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</si>
  <si>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</si>
  <si>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</si>
  <si>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</si>
  <si>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</si>
  <si>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</si>
  <si>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</si>
  <si>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</si>
  <si>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</si>
  <si>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</si>
  <si>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</si>
  <si>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</si>
  <si>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</si>
  <si>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</si>
  <si>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</si>
  <si>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</si>
  <si>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</si>
  <si>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</si>
  <si>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</si>
  <si>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</si>
  <si>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</si>
  <si>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</si>
  <si>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</si>
  <si>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</si>
  <si>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</si>
  <si>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</si>
  <si>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</si>
  <si>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</si>
  <si>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</si>
  <si>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</si>
  <si>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</si>
  <si>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</si>
  <si>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</si>
  <si>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</si>
  <si>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</si>
  <si>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</si>
  <si>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</si>
  <si>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</si>
  <si>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</si>
  <si>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</si>
  <si>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</si>
  <si>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</si>
  <si>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</si>
  <si>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</si>
  <si>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</si>
  <si>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</si>
  <si>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</si>
  <si>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</si>
  <si>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</si>
  <si>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</si>
  <si>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</si>
  <si>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</si>
  <si>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</si>
  <si>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</si>
  <si>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</si>
  <si>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</si>
  <si>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</si>
  <si>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</si>
  <si>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</si>
  <si>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</si>
  <si>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</si>
  <si>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</si>
  <si>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</si>
  <si>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</si>
  <si>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</si>
  <si>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</si>
  <si>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</si>
  <si>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</si>
  <si>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</si>
  <si>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</si>
  <si>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</si>
  <si>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</si>
  <si>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</si>
  <si>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</si>
  <si>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</si>
  <si>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</si>
  <si>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</si>
  <si>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</si>
  <si>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</si>
  <si>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</si>
  <si>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</si>
  <si>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</si>
  <si>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</si>
  <si>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</si>
  <si>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</si>
  <si>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</si>
  <si>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</si>
  <si>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</si>
  <si>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</si>
  <si>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</si>
  <si>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</si>
  <si>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</si>
  <si>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</si>
  <si>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</si>
  <si>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</si>
  <si>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</si>
  <si>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</si>
  <si>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</si>
  <si>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</si>
  <si>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</si>
  <si>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</si>
  <si>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</si>
  <si>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</si>
  <si>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</si>
  <si>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</si>
  <si>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</si>
  <si>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</si>
  <si>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</si>
  <si>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</si>
  <si>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</si>
  <si>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</si>
  <si>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</si>
  <si>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</si>
  <si>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</si>
  <si>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</si>
  <si>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</si>
  <si>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</si>
  <si>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</si>
  <si>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</si>
  <si>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</si>
  <si>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</si>
  <si>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</si>
  <si>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</si>
  <si>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</si>
  <si>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</si>
  <si>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</si>
  <si>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</si>
  <si>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</si>
  <si>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</si>
  <si>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</si>
  <si>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</si>
  <si>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</si>
  <si>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</si>
  <si>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</si>
  <si>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</si>
  <si>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</si>
  <si>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</si>
  <si>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</si>
  <si>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</si>
  <si>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</si>
  <si>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</si>
  <si>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</si>
  <si>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</si>
  <si>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</si>
  <si>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</si>
  <si>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</si>
  <si>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</si>
  <si>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</si>
  <si>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</si>
  <si>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</si>
  <si>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</si>
  <si>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</si>
  <si>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</si>
  <si>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</si>
  <si>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</si>
  <si>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</si>
  <si>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</si>
  <si>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</si>
  <si>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</si>
  <si>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</si>
  <si>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</si>
  <si>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</si>
  <si>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</si>
  <si>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</si>
  <si>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</si>
  <si>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</si>
  <si>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</si>
  <si>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</si>
  <si>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</si>
  <si>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</si>
  <si>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</si>
  <si>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</si>
  <si>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</si>
  <si>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</si>
  <si>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</si>
  <si>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</si>
  <si>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</si>
  <si>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</si>
  <si>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</si>
  <si>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</si>
  <si>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</si>
  <si>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</si>
  <si>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</si>
  <si>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</si>
  <si>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</si>
  <si>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</si>
  <si>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</si>
  <si>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</si>
  <si>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</si>
  <si>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</si>
  <si>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</si>
  <si>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</si>
  <si>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</si>
  <si>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</si>
  <si>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</si>
  <si>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</si>
  <si>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</si>
  <si>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</si>
  <si>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</si>
  <si>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</si>
  <si>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</si>
  <si>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</si>
  <si>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</si>
  <si>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</si>
  <si>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</si>
  <si>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</si>
  <si>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</si>
  <si>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</si>
  <si>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</si>
  <si>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</si>
  <si>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</si>
  <si>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</si>
  <si>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</si>
  <si>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</si>
  <si>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</si>
  <si>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</si>
  <si>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</si>
  <si>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</si>
  <si>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</si>
  <si>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</si>
  <si>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</si>
  <si>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</si>
  <si>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</si>
  <si>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</si>
  <si>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</si>
  <si>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</si>
  <si>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</si>
  <si>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</si>
  <si>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</si>
  <si>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</si>
  <si>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</si>
  <si>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</si>
  <si>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</si>
  <si>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</si>
  <si>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</si>
  <si>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</si>
  <si>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</si>
  <si>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</si>
  <si>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</si>
  <si>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</si>
  <si>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</si>
  <si>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</si>
  <si>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</si>
  <si>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</si>
  <si>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</si>
  <si>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</si>
  <si>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</si>
  <si>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</si>
  <si>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</si>
  <si>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</si>
  <si>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</si>
  <si>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</si>
  <si>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</si>
  <si>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</si>
  <si>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</si>
  <si>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</si>
  <si>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</si>
  <si>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</si>
  <si>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</si>
  <si>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</si>
  <si>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</si>
  <si>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</si>
  <si>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</si>
  <si>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</si>
  <si>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</si>
  <si>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</si>
  <si>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</si>
  <si>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</si>
  <si>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</si>
  <si>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</si>
  <si>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</si>
  <si>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</si>
  <si>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</si>
  <si>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</si>
  <si>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</si>
  <si>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</si>
  <si>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</si>
  <si>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</si>
  <si>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</si>
  <si>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</si>
  <si>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</si>
  <si>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</si>
  <si>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</si>
  <si>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</si>
  <si>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</si>
  <si>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</si>
  <si>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</si>
  <si>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</si>
  <si>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</si>
  <si>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</si>
  <si>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</si>
  <si>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</si>
  <si>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</si>
  <si>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</si>
  <si>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</si>
  <si>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</si>
  <si>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</si>
  <si>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</si>
  <si>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</si>
  <si>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</si>
  <si>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</si>
  <si>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</si>
  <si>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</si>
  <si>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</si>
  <si>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</si>
  <si>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</si>
  <si>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</si>
  <si>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</si>
  <si>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</si>
  <si>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</si>
  <si>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</si>
  <si>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</si>
  <si>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</si>
  <si>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</si>
  <si>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</si>
  <si>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</si>
  <si>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</si>
  <si>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</si>
  <si>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</si>
  <si>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</si>
  <si>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</si>
  <si>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</si>
  <si>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</si>
  <si>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</si>
  <si>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</si>
  <si>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</si>
  <si>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</si>
  <si>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</si>
  <si>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</si>
  <si>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</si>
  <si>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</si>
  <si>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</si>
  <si>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</si>
  <si>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</si>
  <si>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</si>
  <si>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</si>
  <si>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</si>
  <si>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</si>
  <si>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</si>
  <si>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</si>
  <si>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</si>
  <si>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</si>
  <si>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</si>
  <si>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</si>
  <si>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</si>
  <si>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</si>
  <si>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</si>
  <si>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</si>
  <si>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</si>
  <si>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</si>
  <si>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</si>
  <si>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</si>
  <si>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</si>
  <si>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</si>
  <si>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</si>
  <si>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</si>
  <si>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</si>
  <si>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</si>
  <si>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</si>
  <si>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</si>
  <si>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</si>
  <si>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</si>
  <si>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</si>
  <si>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</si>
  <si>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</si>
  <si>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</si>
  <si>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</si>
  <si>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</si>
  <si>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</si>
  <si>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</si>
  <si>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</si>
  <si>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</si>
  <si>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</si>
  <si>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</si>
  <si>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</si>
  <si>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</si>
  <si>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</si>
  <si>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</si>
  <si>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</si>
  <si>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</si>
  <si>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</si>
  <si>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</si>
  <si>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</si>
  <si>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</si>
  <si>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</si>
  <si>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</si>
  <si>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</si>
  <si>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</si>
  <si>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</si>
  <si>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</si>
  <si>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</si>
  <si>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</si>
  <si>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</si>
  <si>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</si>
  <si>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</si>
  <si>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</si>
  <si>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</si>
  <si>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</si>
  <si>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</si>
  <si>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</si>
  <si>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</si>
  <si>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</si>
  <si>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</si>
  <si>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</si>
  <si>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</si>
  <si>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</si>
  <si>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</si>
  <si>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</si>
  <si>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</si>
  <si>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</si>
  <si>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</si>
  <si>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</si>
  <si>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</si>
  <si>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</si>
  <si>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</si>
  <si>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</si>
  <si>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</si>
  <si>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</si>
  <si>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</si>
  <si>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</si>
  <si>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</si>
  <si>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</si>
  <si>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</si>
  <si>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</si>
  <si>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</si>
  <si>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</si>
  <si>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</si>
  <si>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</si>
  <si>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</si>
  <si>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</si>
  <si>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</si>
  <si>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</si>
  <si>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</si>
  <si>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</si>
  <si>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</si>
  <si>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</si>
  <si>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</si>
  <si>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</si>
  <si>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</si>
  <si>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</si>
  <si>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</si>
  <si>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</si>
  <si>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</si>
  <si>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</si>
  <si>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</si>
  <si>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</si>
  <si>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</si>
  <si>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</si>
  <si>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</si>
  <si>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</si>
  <si>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</si>
  <si>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</si>
  <si>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</si>
  <si>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</si>
  <si>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</si>
  <si>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</si>
  <si>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</si>
  <si>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</si>
  <si>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</si>
  <si>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</si>
  <si>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</si>
  <si>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</si>
  <si>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</si>
  <si>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</si>
  <si>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</si>
  <si>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</si>
  <si>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</si>
  <si>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</si>
  <si>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</si>
  <si>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</si>
  <si>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</si>
  <si>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</si>
  <si>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</si>
  <si>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</si>
  <si>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</si>
  <si>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</si>
  <si>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</si>
  <si>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</si>
  <si>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</si>
  <si>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</si>
  <si>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</si>
  <si>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</si>
  <si>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</si>
  <si>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</si>
  <si>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</si>
  <si>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</si>
  <si>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</si>
  <si>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</si>
  <si>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</si>
  <si>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</si>
  <si>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</si>
  <si>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</si>
  <si>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</si>
  <si>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</si>
  <si>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</si>
  <si>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</si>
  <si>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</si>
  <si>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</si>
  <si>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</si>
  <si>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</si>
  <si>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</si>
  <si>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</si>
  <si>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</si>
  <si>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</si>
  <si>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</si>
  <si>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</si>
  <si>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</si>
  <si>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</si>
  <si>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</si>
  <si>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</si>
  <si>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</si>
  <si>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</si>
  <si>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</si>
  <si>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</si>
  <si>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</si>
  <si>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</si>
  <si>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</si>
  <si>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</si>
  <si>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</si>
  <si>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</si>
  <si>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</si>
  <si>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</si>
  <si>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</si>
  <si>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</si>
  <si>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</si>
  <si>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</si>
  <si>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</si>
  <si>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</si>
  <si>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</si>
  <si>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</si>
  <si>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</si>
  <si>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</si>
  <si>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</si>
  <si>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</si>
  <si>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</si>
  <si>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</si>
  <si>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</si>
  <si>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</si>
  <si>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</si>
  <si>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</si>
  <si>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</si>
  <si>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</si>
  <si>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</si>
  <si>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</si>
  <si>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</si>
  <si>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</si>
  <si>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</si>
  <si>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</si>
  <si>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</si>
  <si>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</si>
  <si>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</si>
  <si>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</si>
  <si>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</si>
  <si>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</si>
  <si>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</si>
  <si>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</si>
  <si>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</si>
  <si>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</si>
  <si>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</si>
  <si>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</si>
  <si>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</si>
  <si>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</si>
  <si>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</si>
  <si>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</si>
  <si>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</si>
  <si>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</si>
  <si>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</si>
  <si>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</si>
  <si>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</si>
  <si>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</si>
  <si>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</si>
  <si>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</si>
  <si>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</si>
  <si>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</si>
  <si>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</si>
  <si>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</si>
  <si>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</si>
  <si>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</si>
  <si>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</si>
  <si>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</si>
  <si>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</si>
  <si>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</si>
  <si>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</si>
  <si>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</si>
  <si>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</si>
  <si>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</si>
  <si>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</si>
  <si>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</si>
  <si>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</si>
  <si>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</si>
  <si>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</si>
  <si>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</si>
  <si>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</si>
  <si>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</si>
  <si>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</si>
  <si>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</si>
  <si>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</si>
  <si>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</si>
  <si>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</si>
  <si>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</si>
  <si>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</si>
  <si>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</si>
  <si>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</si>
  <si>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</si>
  <si>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</si>
  <si>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</si>
  <si>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</si>
  <si>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</si>
  <si>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</si>
  <si>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</si>
  <si>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</si>
  <si>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</si>
  <si>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</si>
  <si>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</si>
  <si>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</si>
  <si>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</si>
  <si>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</si>
  <si>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</si>
  <si>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</si>
  <si>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</si>
  <si>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</si>
  <si>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</si>
  <si>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</si>
  <si>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</si>
  <si>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</si>
  <si>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</si>
  <si>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</si>
  <si>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</si>
  <si>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</si>
  <si>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</si>
  <si>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</si>
  <si>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</si>
  <si>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</si>
  <si>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</si>
  <si>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</si>
  <si>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</si>
  <si>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</si>
  <si>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</si>
  <si>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</si>
  <si>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</si>
  <si>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</si>
  <si>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</si>
  <si>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</si>
  <si>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</si>
  <si>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</si>
  <si>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</si>
  <si>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</si>
  <si>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</si>
  <si>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</si>
  <si>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</si>
  <si>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</si>
  <si>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</si>
  <si>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</si>
  <si>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</si>
  <si>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</si>
  <si>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</si>
  <si>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</si>
  <si>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</si>
  <si>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</si>
  <si>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</si>
  <si>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</si>
  <si>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</si>
  <si>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</si>
  <si>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</si>
  <si>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</si>
  <si>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</si>
  <si>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</si>
  <si>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</si>
  <si>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</si>
  <si>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</si>
  <si>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</si>
  <si>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</si>
  <si>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</si>
  <si>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</si>
  <si>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</si>
  <si>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</si>
  <si>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</si>
  <si>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</si>
  <si>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</si>
  <si>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</si>
  <si>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</si>
  <si>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</si>
  <si>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</si>
  <si>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</si>
  <si>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</si>
  <si>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</si>
  <si>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</si>
  <si>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</si>
  <si>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</si>
  <si>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</si>
  <si>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</si>
  <si>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</si>
  <si>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</si>
  <si>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</si>
  <si>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</si>
  <si>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</si>
  <si>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</si>
  <si>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</si>
  <si>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</si>
  <si>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</si>
  <si>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</si>
  <si>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</si>
  <si>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</si>
  <si>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</si>
  <si>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</si>
  <si>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</si>
  <si>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</si>
  <si>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</si>
  <si>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</si>
  <si>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</si>
  <si>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</si>
  <si>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</si>
  <si>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</si>
  <si>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</si>
  <si>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</si>
  <si>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</si>
  <si>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</si>
  <si>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</si>
  <si>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</si>
  <si>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</si>
  <si>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</si>
  <si>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</si>
  <si>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</si>
  <si>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</si>
  <si>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</si>
  <si>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</si>
  <si>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</si>
  <si>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</si>
  <si>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</si>
  <si>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</si>
  <si>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</si>
  <si>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</si>
  <si>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</si>
  <si>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</si>
  <si>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</si>
  <si>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</si>
  <si>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</si>
  <si>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</si>
  <si>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</si>
  <si>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</si>
  <si>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</si>
  <si>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</si>
  <si>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</si>
  <si>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</si>
  <si>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</si>
  <si>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</si>
  <si>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</si>
  <si>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</si>
  <si>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</si>
  <si>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</si>
  <si>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</si>
  <si>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</si>
  <si>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</si>
  <si>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</si>
  <si>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</si>
  <si>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</si>
  <si>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</si>
  <si>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</si>
  <si>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</si>
  <si>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</si>
  <si>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</si>
  <si>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</si>
  <si>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</si>
  <si>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</si>
  <si>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</si>
  <si>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</si>
  <si>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</si>
  <si>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</si>
  <si>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</si>
  <si>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</si>
  <si>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</si>
  <si>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</si>
  <si>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</si>
  <si>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</si>
  <si>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</si>
  <si>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</si>
  <si>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</si>
  <si>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</si>
  <si>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</si>
  <si>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</si>
  <si>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</si>
  <si>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</si>
  <si>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</si>
  <si>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</si>
  <si>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</si>
  <si>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</si>
  <si>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</si>
  <si>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</si>
  <si>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</si>
  <si>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</si>
  <si>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</si>
  <si>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</si>
  <si>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</si>
  <si>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</si>
  <si>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</si>
  <si>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</si>
  <si>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</si>
  <si>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</si>
  <si>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</si>
  <si>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</si>
  <si>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</si>
  <si>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</si>
  <si>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</si>
  <si>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</si>
  <si>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</si>
  <si>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</si>
  <si>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</si>
  <si>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</si>
  <si>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</si>
  <si>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</si>
  <si>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</si>
  <si>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</si>
  <si>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</si>
  <si>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</si>
  <si>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</si>
  <si>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</si>
  <si>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</si>
  <si>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</si>
  <si>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</si>
  <si>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</si>
  <si>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</si>
  <si>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</si>
  <si>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</si>
  <si>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</si>
  <si>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</si>
  <si>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</si>
  <si>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</si>
  <si>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</si>
  <si>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</si>
  <si>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</si>
  <si>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</si>
  <si>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</si>
  <si>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</si>
  <si>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</si>
  <si>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</si>
  <si>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</si>
  <si>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</si>
  <si>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</si>
  <si>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</si>
  <si>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</si>
  <si>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</si>
  <si>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</si>
  <si>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</si>
  <si>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</si>
  <si>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</si>
  <si>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</si>
  <si>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</si>
  <si>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</si>
  <si>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</si>
  <si>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</si>
  <si>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</si>
  <si>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</si>
  <si>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</si>
  <si>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</si>
  <si>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</si>
  <si>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</si>
  <si>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</si>
  <si>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</si>
  <si>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</si>
  <si>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</si>
  <si>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</si>
  <si>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</si>
  <si>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</si>
  <si>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</si>
  <si>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</si>
  <si>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</si>
  <si>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</si>
  <si>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</si>
  <si>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</si>
  <si>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</si>
  <si>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</si>
  <si>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</si>
  <si>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</si>
  <si>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</si>
  <si>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</si>
  <si>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</si>
  <si>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</si>
  <si>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</si>
  <si>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</si>
  <si>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</si>
  <si>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</si>
  <si>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</si>
  <si>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</si>
  <si>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</si>
  <si>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</si>
  <si>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</si>
  <si>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</si>
  <si>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</si>
  <si>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</si>
  <si>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</si>
  <si>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</si>
  <si>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</si>
  <si>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</si>
  <si>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</si>
  <si>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</si>
  <si>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</si>
  <si>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</si>
  <si>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</si>
  <si>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</si>
  <si>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</si>
  <si>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</si>
  <si>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</si>
  <si>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</si>
  <si>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</si>
  <si>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</si>
  <si>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</si>
  <si>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</si>
  <si>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</si>
  <si>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</si>
  <si>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</si>
  <si>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</si>
  <si>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</si>
  <si>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</si>
  <si>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</si>
  <si>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</si>
  <si>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</si>
  <si>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</si>
  <si>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</si>
  <si>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</si>
  <si>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</si>
  <si>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</si>
  <si>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</si>
  <si>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</si>
  <si>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</si>
  <si>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</si>
  <si>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</si>
  <si>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</si>
  <si>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</si>
  <si>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</si>
  <si>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</si>
  <si>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</si>
  <si>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</si>
  <si>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</si>
  <si>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</si>
  <si>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</si>
  <si>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</si>
  <si>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</si>
  <si>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</si>
  <si>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</si>
  <si>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</si>
  <si>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</si>
  <si>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</si>
  <si>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</si>
  <si>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</si>
  <si>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</si>
  <si>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</si>
  <si>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</si>
  <si>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</si>
  <si>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</si>
  <si>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</si>
  <si>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</si>
  <si>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</si>
  <si>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</si>
  <si>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</si>
  <si>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</si>
  <si>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</si>
  <si>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</si>
  <si>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</si>
  <si>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</si>
  <si>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</si>
  <si>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</si>
  <si>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</si>
  <si>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</si>
  <si>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</si>
  <si>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</si>
  <si>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</si>
  <si>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</si>
  <si>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</si>
  <si>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</si>
  <si>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</si>
  <si>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</si>
  <si>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</si>
  <si>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</si>
  <si>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</si>
  <si>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</si>
  <si>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</si>
  <si>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</si>
  <si>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</si>
  <si>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</si>
  <si>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</si>
  <si>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</si>
  <si>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</si>
  <si>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</si>
  <si>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</si>
  <si>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</si>
  <si>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</si>
  <si>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</si>
  <si>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</si>
  <si>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</si>
  <si>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</si>
  <si>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</si>
  <si>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</si>
  <si>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</si>
  <si>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</si>
  <si>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</si>
  <si>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</si>
  <si>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</si>
  <si>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</si>
  <si>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</si>
  <si>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</si>
  <si>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</si>
  <si>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</si>
  <si>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</si>
  <si>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</si>
  <si>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</si>
  <si>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</si>
  <si>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</si>
  <si>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</si>
  <si>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</si>
  <si>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</si>
  <si>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</si>
  <si>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</si>
  <si>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</si>
  <si>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</si>
  <si>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</si>
  <si>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</si>
  <si>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</si>
  <si>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</si>
  <si>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</si>
  <si>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</si>
  <si>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</si>
  <si>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</si>
  <si>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</si>
  <si>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</si>
  <si>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</si>
  <si>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</si>
  <si>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</si>
  <si>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</si>
  <si>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</si>
  <si>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</si>
  <si>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</si>
  <si>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</si>
  <si>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</si>
  <si>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</si>
  <si>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</si>
  <si>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</si>
  <si>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</si>
  <si>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</si>
  <si>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</si>
  <si>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</si>
  <si>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</si>
  <si>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</si>
  <si>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</si>
  <si>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</si>
  <si>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</si>
  <si>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</si>
  <si>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</si>
  <si>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</si>
  <si>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</si>
  <si>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</si>
  <si>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</si>
  <si>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</si>
  <si>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</si>
  <si>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</si>
  <si>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</si>
  <si>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</si>
  <si>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</si>
  <si>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</si>
  <si>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</si>
  <si>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</si>
  <si>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</si>
  <si>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</si>
  <si>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</si>
  <si>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</si>
  <si>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</si>
  <si>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</si>
  <si>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</si>
  <si>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</si>
  <si>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</si>
  <si>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</si>
  <si>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</si>
  <si>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</si>
  <si>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</si>
  <si>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</si>
  <si>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</si>
  <si>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</si>
  <si>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</si>
  <si>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</si>
  <si>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</si>
  <si>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</si>
  <si>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</si>
  <si>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</si>
  <si>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</si>
  <si>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</si>
  <si>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</si>
  <si>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</si>
  <si>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</si>
  <si>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</si>
  <si>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</si>
  <si>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</si>
  <si>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</si>
  <si>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</si>
  <si>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</si>
  <si>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</si>
  <si>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</si>
  <si>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</si>
  <si>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</si>
  <si>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</si>
  <si>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</si>
  <si>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</si>
  <si>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</si>
  <si>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</si>
  <si>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</si>
  <si>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</si>
  <si>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</si>
  <si>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</si>
  <si>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</si>
  <si>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</si>
  <si>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</si>
  <si>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</si>
  <si>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</si>
  <si>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</si>
  <si>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</si>
  <si>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</si>
  <si>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</si>
  <si>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</si>
  <si>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</si>
  <si>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</si>
  <si>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</si>
  <si>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</si>
  <si>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</si>
  <si>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</si>
  <si>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</si>
  <si>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</si>
  <si>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</si>
  <si>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</si>
  <si>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</si>
  <si>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</si>
  <si>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</si>
  <si>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</si>
  <si>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</si>
  <si>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</si>
  <si>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</si>
  <si>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</si>
  <si>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</si>
  <si>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</si>
  <si>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</si>
  <si>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</si>
  <si>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</si>
  <si>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</si>
  <si>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</si>
  <si>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</si>
  <si>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</si>
  <si>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</si>
  <si>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</si>
  <si>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</si>
  <si>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</si>
  <si>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</si>
  <si>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</si>
  <si>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</si>
  <si>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</si>
  <si>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</si>
  <si>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</si>
  <si>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</si>
  <si>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</si>
  <si>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</si>
  <si>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</si>
  <si>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</si>
  <si>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</si>
  <si>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</si>
  <si>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</si>
  <si>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</si>
  <si>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</si>
  <si>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</si>
  <si>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</si>
  <si>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</si>
  <si>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</si>
  <si>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</si>
  <si>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</si>
  <si>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</si>
  <si>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</si>
  <si>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</si>
  <si>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</si>
  <si>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</si>
  <si>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</si>
  <si>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</si>
  <si>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</si>
  <si>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</si>
  <si>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</si>
  <si>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</si>
  <si>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</si>
  <si>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</si>
  <si>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</si>
  <si>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</si>
  <si>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</si>
  <si>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</si>
  <si>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</si>
  <si>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</si>
  <si>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</si>
  <si>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</si>
  <si>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</si>
  <si>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</si>
  <si>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</si>
  <si>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</si>
  <si>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</si>
  <si>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</si>
  <si>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</si>
  <si>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</si>
  <si>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</si>
  <si>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</si>
  <si>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</si>
  <si>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</si>
  <si>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</si>
  <si>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</si>
  <si>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</si>
  <si>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</si>
  <si>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</si>
  <si>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</si>
  <si>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</si>
  <si>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</si>
  <si>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</si>
  <si>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</si>
  <si>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</si>
  <si>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</si>
  <si>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</si>
  <si>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</si>
  <si>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</si>
  <si>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</si>
  <si>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</si>
  <si>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</si>
  <si>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</si>
  <si>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</si>
  <si>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</si>
  <si>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</si>
  <si>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</si>
  <si>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</si>
  <si>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</si>
  <si>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</si>
  <si>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</si>
  <si>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</si>
  <si>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</si>
  <si>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</si>
  <si>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</si>
  <si>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</si>
  <si>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</si>
  <si>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</si>
  <si>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</si>
  <si>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</si>
  <si>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</si>
  <si>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</si>
  <si>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</si>
  <si>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</si>
  <si>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</si>
  <si>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</si>
  <si>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</si>
  <si>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</si>
  <si>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</si>
  <si>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</si>
  <si>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</si>
  <si>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</si>
  <si>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</si>
  <si>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</si>
  <si>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</si>
  <si>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</si>
  <si>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</si>
  <si>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</si>
  <si>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</si>
  <si>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</si>
  <si>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</si>
  <si>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</si>
  <si>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</si>
  <si>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</si>
  <si>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</si>
  <si>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</si>
  <si>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</si>
  <si>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</si>
  <si>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</si>
  <si>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</si>
  <si>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</si>
  <si>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</si>
  <si>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</si>
  <si>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</si>
  <si>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</si>
  <si>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</si>
  <si>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</si>
  <si>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</si>
  <si>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</si>
  <si>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</si>
  <si>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</si>
  <si>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</si>
  <si>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</si>
  <si>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</si>
  <si>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</si>
  <si>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</si>
  <si>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</si>
  <si>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</si>
  <si>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</si>
  <si>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</si>
  <si>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</si>
  <si>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</si>
  <si>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</si>
  <si>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</si>
  <si>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</si>
  <si>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</si>
  <si>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</si>
  <si>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</si>
  <si>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</si>
  <si>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</si>
  <si>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</si>
  <si>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</si>
  <si>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</si>
  <si>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</si>
  <si>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</si>
  <si>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</si>
  <si>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</si>
  <si>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</si>
  <si>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</si>
  <si>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</si>
  <si>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</si>
  <si>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</si>
  <si>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</si>
  <si>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</si>
  <si>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</si>
  <si>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</si>
  <si>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</si>
  <si>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</si>
  <si>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</si>
  <si>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</si>
  <si>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</si>
  <si>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</si>
  <si>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</si>
  <si>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</si>
  <si>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</si>
  <si>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</si>
  <si>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</si>
  <si>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</si>
  <si>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</si>
  <si>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</si>
  <si>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</si>
  <si>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</si>
  <si>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</si>
  <si>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</si>
  <si>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</si>
  <si>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</si>
  <si>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</si>
  <si>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</si>
  <si>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</si>
  <si>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</si>
  <si>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</si>
  <si>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</si>
  <si>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</si>
  <si>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</si>
  <si>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</si>
  <si>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</si>
  <si>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</si>
  <si>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</si>
  <si>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</si>
  <si>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</si>
  <si>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</si>
  <si>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</si>
  <si>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</si>
  <si>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</si>
  <si>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</si>
  <si>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</si>
  <si>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</si>
  <si>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</si>
  <si>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</si>
  <si>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</si>
  <si>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</si>
  <si>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</si>
  <si>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</si>
  <si>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</si>
  <si>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</si>
  <si>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</si>
  <si>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</si>
  <si>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</si>
  <si>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</si>
  <si>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</si>
  <si>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</si>
  <si>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</si>
  <si>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</si>
  <si>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</si>
  <si>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</si>
  <si>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</si>
  <si>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</si>
  <si>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</si>
  <si>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</si>
  <si>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</si>
  <si>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</si>
  <si>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</si>
  <si>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</si>
  <si>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</si>
  <si>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</si>
  <si>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</si>
  <si>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</si>
  <si>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</si>
  <si>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</si>
  <si>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</si>
  <si>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</si>
  <si>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</si>
  <si>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</si>
  <si>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</si>
  <si>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</si>
  <si>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</si>
  <si>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</si>
  <si>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</si>
  <si>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</si>
  <si>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</si>
  <si>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</si>
  <si>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</si>
  <si>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</si>
  <si>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</si>
  <si>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</si>
  <si>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</si>
  <si>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</si>
  <si>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</si>
  <si>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</si>
  <si>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</si>
  <si>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</si>
  <si>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</si>
  <si>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</si>
  <si>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</si>
  <si>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</si>
  <si>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</si>
  <si>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</si>
  <si>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</si>
  <si>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</si>
  <si>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</si>
  <si>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</si>
  <si>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</si>
  <si>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</si>
  <si>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</si>
  <si>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</si>
  <si>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</si>
  <si>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</si>
  <si>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</si>
  <si>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</si>
  <si>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</si>
  <si>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</si>
  <si>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</si>
  <si>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</si>
  <si>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</si>
  <si>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</si>
  <si>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</si>
  <si>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</si>
  <si>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</si>
  <si>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</si>
  <si>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</si>
  <si>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</si>
  <si>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</si>
  <si>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</si>
  <si>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</si>
  <si>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</si>
  <si>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</si>
  <si>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</si>
  <si>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</si>
  <si>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</si>
  <si>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</si>
  <si>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</si>
  <si>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</si>
  <si>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</si>
  <si>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</si>
  <si>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</si>
  <si>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</si>
  <si>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</si>
  <si>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</si>
  <si>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</si>
  <si>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</si>
  <si>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</si>
  <si>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</si>
  <si>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</si>
  <si>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</si>
  <si>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</si>
  <si>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</si>
  <si>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</si>
  <si>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</si>
  <si>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</si>
  <si>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</si>
  <si>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</si>
  <si>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</si>
  <si>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</si>
  <si>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</si>
  <si>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</si>
  <si>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</si>
  <si>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</si>
  <si>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</si>
  <si>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</si>
  <si>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</si>
  <si>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</si>
  <si>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</si>
  <si>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</si>
  <si>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</si>
  <si>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</si>
  <si>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</si>
  <si>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</si>
  <si>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</si>
  <si>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</si>
  <si>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</si>
  <si>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</si>
  <si>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</si>
  <si>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</si>
  <si>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</si>
  <si>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</si>
  <si>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</si>
  <si>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</si>
  <si>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</si>
  <si>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</si>
  <si>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</si>
  <si>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</si>
  <si>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</si>
  <si>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</si>
  <si>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</si>
  <si>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</si>
  <si>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</si>
  <si>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</si>
  <si>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</si>
  <si>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</si>
  <si>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</si>
  <si>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</si>
  <si>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</si>
  <si>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</si>
  <si>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</si>
  <si>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</si>
  <si>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</si>
  <si>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</si>
  <si>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</si>
  <si>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</si>
  <si>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</si>
  <si>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</si>
  <si>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</si>
  <si>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</si>
  <si>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</si>
  <si>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</si>
  <si>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</si>
  <si>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</si>
  <si>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</si>
  <si>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</si>
  <si>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</si>
  <si>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</si>
  <si>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</si>
  <si>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</si>
  <si>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</si>
  <si>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</si>
  <si>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</si>
  <si>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</si>
  <si>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</si>
  <si>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</si>
  <si>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</si>
  <si>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</si>
  <si>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</si>
  <si>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</si>
  <si>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</si>
  <si>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</si>
  <si>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</si>
  <si>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</si>
  <si>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</si>
  <si>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</si>
  <si>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</si>
  <si>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</si>
  <si>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</si>
  <si>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</si>
  <si>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</si>
  <si>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</si>
  <si>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</si>
  <si>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</si>
  <si>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</si>
  <si>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</si>
  <si>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</si>
  <si>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</si>
  <si>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</si>
  <si>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</si>
  <si>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</si>
  <si>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</si>
  <si>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</si>
  <si>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</si>
  <si>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</si>
  <si>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</si>
  <si>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</si>
  <si>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</si>
  <si>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</si>
  <si>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</si>
  <si>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</si>
  <si>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</si>
  <si>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</si>
  <si>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</si>
  <si>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</si>
  <si>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</si>
  <si>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</si>
  <si>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</si>
  <si>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</si>
  <si>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</si>
  <si>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</si>
  <si>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</si>
  <si>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</si>
  <si>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</si>
  <si>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</si>
  <si>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</si>
  <si>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</si>
  <si>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</si>
  <si>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</si>
  <si>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</si>
  <si>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</si>
  <si>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</si>
  <si>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</si>
  <si>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</si>
  <si>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</si>
  <si>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</si>
  <si>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</si>
  <si>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</si>
  <si>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</si>
  <si>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</si>
  <si>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</si>
  <si>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</si>
  <si>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</si>
  <si>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</si>
  <si>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</si>
  <si>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</si>
  <si>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</si>
  <si>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</si>
  <si>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</si>
  <si>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</si>
  <si>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</si>
  <si>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</si>
  <si>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</si>
  <si>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</si>
  <si>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</si>
  <si>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</si>
  <si>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</si>
  <si>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</si>
  <si>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</si>
  <si>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</si>
  <si>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</si>
  <si>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</si>
  <si>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</si>
  <si>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</si>
  <si>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</si>
  <si>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</si>
  <si>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</si>
  <si>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</si>
  <si>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</si>
  <si>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</si>
  <si>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</si>
  <si>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</si>
  <si>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</si>
  <si>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</si>
  <si>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</si>
  <si>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</si>
  <si>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</si>
  <si>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</si>
  <si>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</si>
  <si>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</si>
  <si>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</si>
  <si>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</si>
  <si>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</si>
  <si>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</si>
  <si>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</si>
  <si>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</si>
  <si>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</si>
  <si>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</si>
  <si>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</si>
  <si>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</si>
  <si>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</si>
  <si>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</si>
  <si>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</si>
  <si>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</si>
  <si>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</si>
  <si>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</si>
  <si>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</si>
  <si>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</si>
  <si>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</si>
  <si>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</si>
  <si>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</si>
  <si>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</si>
  <si>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</si>
  <si>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</si>
  <si>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</si>
  <si>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</si>
  <si>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</si>
  <si>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</si>
  <si>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</si>
  <si>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</si>
  <si>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</si>
  <si>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</si>
  <si>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</si>
  <si>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</si>
  <si>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</si>
  <si>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</si>
  <si>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</si>
  <si>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</si>
  <si>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</si>
  <si>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</si>
  <si>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</si>
  <si>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</si>
  <si>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</si>
  <si>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</si>
  <si>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</si>
  <si>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</si>
  <si>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</si>
  <si>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</si>
  <si>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</si>
  <si>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</si>
  <si>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</si>
  <si>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</si>
  <si>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</si>
  <si>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</si>
  <si>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</si>
  <si>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</si>
  <si>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</si>
  <si>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</si>
  <si>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</si>
  <si>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</si>
  <si>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</si>
  <si>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</si>
  <si>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</si>
  <si>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</si>
  <si>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</si>
  <si>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</si>
  <si>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</si>
  <si>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</si>
  <si>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</si>
  <si>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</si>
  <si>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</si>
  <si>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</si>
  <si>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</si>
  <si>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</si>
  <si>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</si>
  <si>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</si>
  <si>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</si>
  <si>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</si>
  <si>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</si>
  <si>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</si>
  <si>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</si>
  <si>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</si>
  <si>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</si>
  <si>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</si>
  <si>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</si>
  <si>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</si>
  <si>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</si>
  <si>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</si>
  <si>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</si>
  <si>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</si>
  <si>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</si>
  <si>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</si>
  <si>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</si>
  <si>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</si>
  <si>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</si>
  <si>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</si>
  <si>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</si>
  <si>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</si>
  <si>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</si>
  <si>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</si>
  <si>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</si>
  <si>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</si>
  <si>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</si>
  <si>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</si>
  <si>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</si>
  <si>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</si>
  <si>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</si>
  <si>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</si>
  <si>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</si>
  <si>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</si>
  <si>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</si>
  <si>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</si>
  <si>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</si>
  <si>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</si>
  <si>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</si>
  <si>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</si>
  <si>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</si>
  <si>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</si>
  <si>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</si>
  <si>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</si>
  <si>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</si>
  <si>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</si>
  <si>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</si>
  <si>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</si>
  <si>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</si>
  <si>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</si>
  <si>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</si>
  <si>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</si>
  <si>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</si>
  <si>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</si>
  <si>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</si>
  <si>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</si>
  <si>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</si>
  <si>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</si>
  <si>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</si>
  <si>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</si>
  <si>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</si>
  <si>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</si>
  <si>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</si>
  <si>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</si>
  <si>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</si>
  <si>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</si>
  <si>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</si>
  <si>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</si>
  <si>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</si>
  <si>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</si>
  <si>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</si>
  <si>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</si>
  <si>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</si>
  <si>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</si>
  <si>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</si>
  <si>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</si>
  <si>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</si>
  <si>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</si>
  <si>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</si>
  <si>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</si>
  <si>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</si>
  <si>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</si>
  <si>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</si>
  <si>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</si>
  <si>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</si>
  <si>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</si>
  <si>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</si>
  <si>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</si>
  <si>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</si>
  <si>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</si>
  <si>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</si>
  <si>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</si>
  <si>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</si>
  <si>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</si>
  <si>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</si>
  <si>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</si>
  <si>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</si>
  <si>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</si>
  <si>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</si>
  <si>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</si>
  <si>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</si>
  <si>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</si>
  <si>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</si>
  <si>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</si>
  <si>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</si>
  <si>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</si>
  <si>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</si>
  <si>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</si>
  <si>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</si>
  <si>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</si>
  <si>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</si>
  <si>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</si>
  <si>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</si>
  <si>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</si>
  <si>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</si>
  <si>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</si>
  <si>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</si>
  <si>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</si>
  <si>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</si>
  <si>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</si>
  <si>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</si>
  <si>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</si>
  <si>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</si>
  <si>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</si>
  <si>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</si>
  <si>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</si>
  <si>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</si>
  <si>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</si>
  <si>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</si>
  <si>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</si>
  <si>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</si>
  <si>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</si>
  <si>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</si>
  <si>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</si>
  <si>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</si>
  <si>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</si>
  <si>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</si>
  <si>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</si>
  <si>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</si>
  <si>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</si>
  <si>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</si>
  <si>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</si>
  <si>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</si>
  <si>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</si>
  <si>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</si>
  <si>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</si>
  <si>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</si>
  <si>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</si>
  <si>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</si>
  <si>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</si>
  <si>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</si>
  <si>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</si>
  <si>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</si>
  <si>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</si>
  <si>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</si>
  <si>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</si>
  <si>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</si>
  <si>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</si>
  <si>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</si>
  <si>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</si>
  <si>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</si>
  <si>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</si>
  <si>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</si>
  <si>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</si>
  <si>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</si>
  <si>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</si>
  <si>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</si>
  <si>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</si>
  <si>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</si>
  <si>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</si>
  <si>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</si>
  <si>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</si>
  <si>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</si>
  <si>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</si>
  <si>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</si>
  <si>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</si>
  <si>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</si>
  <si>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</si>
  <si>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</si>
  <si>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</si>
  <si>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</si>
  <si>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</si>
  <si>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</si>
  <si>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</si>
  <si>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</si>
  <si>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</si>
  <si>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</si>
  <si>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</si>
  <si>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</si>
  <si>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</si>
  <si>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</si>
  <si>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</si>
  <si>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</si>
  <si>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</si>
  <si>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</si>
  <si>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</si>
  <si>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</si>
  <si>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</si>
  <si>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</si>
  <si>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</si>
  <si>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</si>
  <si>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</si>
  <si>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</si>
  <si>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</si>
  <si>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</si>
  <si>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</si>
  <si>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</si>
  <si>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</si>
  <si>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</si>
  <si>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</si>
  <si>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</si>
  <si>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</si>
  <si>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</si>
  <si>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</si>
  <si>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</si>
  <si>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</si>
  <si>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</si>
  <si>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</si>
  <si>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</si>
  <si>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</si>
  <si>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</si>
  <si>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</si>
  <si>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</si>
  <si>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</si>
  <si>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</si>
  <si>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</si>
  <si>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</si>
  <si>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</si>
  <si>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</si>
  <si>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</si>
  <si>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</si>
  <si>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</si>
  <si>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</si>
  <si>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</si>
  <si>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</si>
  <si>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</si>
  <si>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</si>
  <si>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</si>
  <si>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</si>
  <si>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</si>
  <si>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</si>
  <si>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</si>
  <si>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</si>
  <si>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</si>
  <si>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</si>
  <si>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</si>
  <si>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</si>
  <si>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</si>
  <si>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</si>
  <si>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</si>
  <si>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</si>
  <si>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</si>
  <si>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</si>
  <si>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</si>
  <si>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</si>
  <si>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</si>
  <si>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</si>
  <si>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</si>
  <si>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</si>
  <si>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</si>
  <si>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</si>
  <si>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</si>
  <si>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</si>
  <si>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</si>
  <si>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</si>
  <si>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</si>
  <si>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</si>
  <si>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</si>
  <si>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</si>
  <si>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</si>
  <si>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</si>
  <si>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</si>
  <si>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</si>
  <si>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</si>
  <si>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</si>
  <si>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</si>
  <si>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</si>
  <si>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</si>
  <si>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</si>
  <si>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</si>
  <si>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</si>
  <si>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</si>
  <si>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</si>
  <si>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</si>
  <si>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</si>
  <si>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</si>
  <si>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</si>
  <si>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</si>
  <si>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</si>
  <si>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</si>
  <si>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</si>
  <si>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</si>
  <si>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</si>
  <si>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</si>
  <si>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</si>
  <si>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</si>
  <si>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</si>
  <si>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</si>
  <si>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</si>
  <si>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</si>
  <si>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</si>
  <si>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</si>
  <si>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</si>
  <si>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</si>
  <si>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</si>
  <si>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</si>
  <si>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</si>
  <si>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</si>
  <si>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</si>
  <si>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</si>
  <si>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</si>
  <si>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</si>
  <si>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</si>
  <si>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</si>
  <si>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</si>
  <si>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</si>
  <si>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</si>
  <si>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</si>
  <si>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</si>
  <si>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</si>
  <si>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</si>
  <si>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</si>
  <si>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</si>
  <si>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</si>
  <si>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</si>
  <si>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</si>
  <si>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</si>
  <si>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</si>
  <si>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</si>
  <si>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</si>
  <si>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</si>
  <si>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</si>
  <si>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</si>
  <si>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</si>
  <si>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</si>
  <si>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</si>
  <si>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</si>
  <si>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</si>
  <si>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</si>
  <si>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</si>
  <si>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</si>
  <si>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</si>
  <si>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</si>
  <si>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</si>
  <si>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</si>
  <si>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</si>
  <si>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</si>
  <si>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</si>
  <si>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</si>
  <si>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</si>
  <si>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</si>
  <si>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</si>
  <si>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</si>
  <si>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</si>
  <si>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</si>
  <si>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</si>
  <si>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</si>
  <si>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</si>
  <si>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</si>
  <si>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</si>
  <si>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</si>
  <si>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</si>
  <si>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</si>
  <si>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</si>
  <si>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</si>
  <si>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</si>
  <si>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</si>
  <si>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</si>
  <si>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</si>
  <si>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</si>
  <si>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</si>
  <si>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</si>
  <si>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</si>
  <si>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</si>
  <si>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</si>
  <si>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</si>
  <si>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</si>
  <si>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</si>
  <si>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</si>
  <si>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</si>
  <si>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</si>
  <si>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</si>
  <si>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</si>
  <si>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</si>
  <si>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</si>
  <si>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</si>
  <si>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</si>
  <si>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</si>
  <si>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</si>
  <si>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</si>
  <si>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</si>
  <si>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</si>
  <si>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</si>
  <si>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</si>
  <si>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</si>
  <si>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</si>
  <si>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</si>
  <si>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</si>
  <si>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</si>
  <si>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</si>
  <si>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</si>
  <si>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</si>
  <si>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</si>
  <si>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</si>
  <si>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</si>
  <si>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</si>
  <si>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</si>
  <si>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</si>
  <si>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</si>
  <si>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</si>
  <si>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</si>
  <si>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</si>
  <si>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</si>
  <si>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</si>
  <si>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</si>
  <si>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</si>
  <si>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</si>
  <si>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</si>
  <si>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</si>
  <si>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</si>
  <si>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</si>
  <si>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</si>
  <si>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</si>
  <si>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</si>
  <si>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</si>
  <si>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</si>
  <si>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</si>
  <si>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</si>
  <si>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</si>
  <si>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</si>
  <si>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</si>
  <si>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</si>
  <si>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</si>
  <si>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</si>
  <si>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</si>
  <si>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</si>
  <si>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</si>
  <si>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</si>
  <si>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</si>
  <si>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</si>
  <si>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</si>
  <si>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</si>
  <si>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</si>
  <si>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</si>
  <si>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</si>
  <si>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</si>
  <si>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</si>
  <si>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</si>
  <si>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</si>
  <si>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</si>
  <si>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</si>
  <si>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</si>
  <si>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</si>
  <si>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</si>
  <si>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</si>
  <si>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</si>
  <si>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</si>
  <si>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</si>
  <si>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</si>
  <si>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</si>
  <si>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</si>
  <si>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</si>
  <si>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</si>
  <si>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</si>
  <si>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</si>
  <si>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</si>
  <si>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</si>
  <si>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</si>
  <si>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</si>
  <si>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</si>
  <si>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</si>
  <si>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</si>
  <si>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</si>
  <si>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</si>
  <si>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</si>
  <si>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</si>
  <si>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</si>
  <si>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</si>
  <si>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</si>
  <si>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</si>
  <si>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</si>
  <si>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</si>
  <si>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</si>
  <si>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</si>
  <si>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</si>
  <si>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</si>
  <si>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</si>
  <si>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</si>
  <si>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</si>
  <si>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</si>
  <si>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</si>
  <si>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</si>
  <si>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</si>
  <si>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</si>
  <si>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</si>
  <si>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</si>
  <si>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</si>
  <si>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</si>
  <si>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</si>
  <si>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</si>
  <si>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</si>
  <si>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</si>
  <si>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</si>
  <si>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</si>
  <si>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</si>
  <si>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</si>
  <si>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</si>
  <si>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</si>
  <si>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</si>
  <si>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</si>
  <si>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</si>
  <si>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</si>
  <si>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</si>
  <si>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</si>
  <si>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</si>
  <si>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</si>
  <si>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</si>
  <si>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</si>
  <si>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</si>
  <si>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</si>
  <si>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</si>
  <si>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</si>
  <si>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</si>
  <si>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</si>
  <si>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</si>
  <si>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</si>
  <si>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</si>
  <si>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</si>
  <si>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</si>
  <si>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</si>
  <si>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</si>
  <si>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</si>
  <si>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</si>
  <si>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</si>
  <si>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</si>
  <si>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</si>
  <si>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</si>
  <si>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</si>
  <si>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</si>
  <si>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</si>
  <si>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</si>
  <si>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</si>
  <si>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</si>
  <si>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</si>
  <si>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</si>
  <si>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</si>
  <si>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</si>
  <si>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</si>
  <si>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</si>
  <si>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</si>
  <si>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</si>
  <si>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</si>
  <si>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</si>
  <si>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</si>
  <si>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</si>
  <si>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</si>
  <si>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</si>
  <si>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</si>
  <si>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</si>
  <si>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</si>
  <si>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</si>
  <si>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</si>
  <si>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</si>
  <si>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</si>
  <si>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</si>
  <si>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</si>
  <si>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</si>
  <si>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</si>
  <si>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</si>
  <si>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</si>
  <si>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</si>
  <si>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</si>
  <si>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</si>
  <si>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</si>
  <si>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</si>
  <si>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</si>
  <si>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</si>
  <si>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</si>
  <si>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</si>
  <si>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</si>
  <si>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</si>
  <si>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</si>
  <si>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</si>
  <si>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</si>
  <si>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</si>
  <si>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</si>
  <si>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</si>
  <si>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</si>
  <si>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</si>
  <si>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</si>
  <si>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</si>
  <si>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</si>
  <si>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</si>
  <si>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</si>
  <si>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</si>
  <si>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</si>
  <si>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</si>
  <si>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</si>
  <si>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</si>
  <si>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</si>
  <si>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</si>
  <si>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</si>
  <si>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</si>
  <si>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</si>
  <si>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</si>
  <si>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</si>
  <si>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</si>
  <si>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</si>
  <si>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</si>
  <si>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</si>
  <si>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</si>
  <si>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</si>
  <si>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</si>
  <si>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</si>
  <si>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</si>
  <si>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</si>
  <si>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</si>
  <si>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</si>
  <si>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</si>
  <si>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</si>
  <si>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</si>
  <si>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</si>
  <si>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</si>
  <si>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</si>
  <si>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</si>
  <si>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</si>
  <si>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</si>
  <si>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</si>
  <si>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</si>
  <si>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</si>
  <si>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</si>
  <si>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</si>
  <si>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</si>
  <si>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</si>
  <si>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</si>
  <si>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</si>
  <si>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</si>
  <si>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</si>
  <si>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</si>
  <si>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</si>
  <si>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</si>
  <si>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</si>
  <si>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</si>
  <si>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</si>
  <si>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</si>
  <si>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</si>
  <si>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</si>
  <si>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</si>
  <si>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</si>
  <si>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</si>
  <si>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</si>
  <si>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</si>
  <si>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</si>
  <si>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</si>
  <si>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</si>
  <si>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</si>
  <si>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</si>
  <si>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</si>
  <si>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</si>
  <si>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</si>
  <si>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</si>
  <si>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</si>
  <si>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</si>
  <si>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</si>
  <si>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</si>
  <si>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</si>
  <si>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</si>
  <si>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</si>
  <si>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</si>
  <si>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</si>
  <si>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</si>
  <si>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</si>
  <si>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</si>
  <si>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</si>
  <si>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</si>
  <si>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</si>
  <si>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</si>
  <si>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</si>
  <si>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</si>
  <si>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</si>
  <si>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</si>
  <si>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</si>
  <si>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</si>
  <si>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</si>
  <si>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</si>
  <si>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</si>
  <si>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</si>
  <si>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</si>
  <si>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</si>
  <si>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</si>
  <si>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</si>
  <si>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</si>
  <si>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</si>
  <si>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</si>
  <si>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</si>
  <si>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</si>
  <si>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</si>
  <si>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</si>
  <si>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</si>
  <si>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</si>
  <si>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</si>
  <si>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</si>
  <si>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</si>
  <si>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</si>
  <si>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</si>
  <si>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</si>
  <si>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</si>
  <si>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</si>
  <si>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</si>
  <si>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</si>
  <si>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</si>
  <si>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</si>
  <si>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</si>
  <si>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</si>
  <si>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</si>
  <si>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</si>
  <si>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</si>
  <si>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</si>
  <si>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</si>
  <si>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</si>
  <si>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</si>
  <si>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</si>
  <si>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</si>
  <si>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</si>
  <si>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</si>
  <si>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</si>
  <si>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</si>
  <si>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</si>
  <si>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</si>
  <si>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</si>
  <si>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</si>
  <si>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</si>
  <si>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</si>
  <si>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</si>
  <si>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</si>
  <si>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</si>
  <si>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</si>
  <si>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</si>
  <si>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</si>
  <si>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</si>
  <si>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</si>
  <si>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</si>
  <si>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</si>
  <si>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</si>
  <si>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</si>
  <si>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</si>
  <si>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</si>
  <si>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</si>
  <si>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</si>
  <si>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</si>
  <si>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</si>
  <si>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</si>
  <si>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</si>
  <si>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</si>
  <si>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</si>
  <si>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</si>
  <si>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</si>
  <si>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</si>
  <si>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</si>
  <si>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</si>
  <si>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</si>
  <si>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</si>
  <si>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</si>
  <si>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</si>
  <si>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</si>
  <si>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</si>
  <si>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</si>
  <si>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</si>
  <si>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</si>
  <si>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</si>
  <si>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</si>
  <si>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</si>
  <si>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</si>
  <si>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</si>
  <si>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</si>
  <si>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</si>
  <si>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</si>
  <si>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</si>
  <si>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</si>
  <si>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</si>
  <si>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</si>
  <si>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</si>
  <si>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</si>
  <si>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</si>
  <si>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</si>
  <si>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</si>
  <si>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</si>
  <si>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</si>
  <si>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</si>
  <si>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</si>
  <si>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</si>
  <si>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</si>
  <si>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</si>
  <si>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</si>
  <si>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</si>
  <si>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</si>
  <si>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</si>
  <si>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</si>
  <si>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</si>
  <si>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</si>
  <si>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</si>
  <si>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</si>
  <si>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</si>
  <si>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</si>
  <si>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</si>
  <si>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</si>
  <si>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</si>
  <si>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</si>
  <si>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</si>
  <si>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</si>
  <si>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</si>
  <si>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</si>
  <si>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</si>
  <si>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</si>
  <si>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</si>
  <si>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</si>
  <si>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</si>
  <si>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</si>
  <si>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</si>
  <si>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</si>
  <si>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</si>
  <si>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</si>
  <si>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</si>
  <si>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</si>
  <si>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</si>
  <si>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</si>
  <si>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</si>
  <si>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</si>
  <si>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</si>
  <si>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</si>
  <si>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</si>
  <si>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</si>
  <si>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</si>
  <si>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</si>
  <si>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</si>
  <si>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</si>
  <si>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</si>
  <si>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</si>
  <si>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</si>
  <si>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</si>
  <si>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</si>
  <si>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</si>
  <si>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</si>
  <si>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</si>
  <si>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</si>
  <si>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</si>
  <si>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</si>
  <si>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</si>
  <si>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</si>
  <si>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</si>
  <si>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</si>
  <si>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</si>
  <si>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</si>
  <si>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</si>
  <si>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</si>
  <si>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</si>
  <si>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</si>
  <si>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</si>
  <si>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</si>
  <si>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</si>
  <si>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</si>
  <si>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</si>
  <si>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</si>
  <si>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</si>
  <si>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</si>
  <si>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</si>
  <si>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</si>
  <si>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</si>
  <si>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</si>
  <si>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</si>
  <si>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</si>
  <si>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</si>
  <si>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</si>
  <si>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</si>
  <si>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</si>
  <si>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</si>
  <si>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</si>
  <si>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</si>
  <si>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</si>
  <si>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</si>
  <si>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</si>
  <si>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</si>
  <si>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</si>
  <si>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</si>
  <si>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</si>
  <si>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</si>
  <si>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</si>
  <si>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</si>
  <si>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</si>
  <si>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</si>
  <si>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</si>
  <si>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</si>
  <si>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</si>
  <si>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</si>
  <si>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</si>
  <si>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</si>
  <si>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</si>
  <si>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</si>
  <si>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</si>
  <si>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</si>
  <si>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</si>
  <si>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</si>
  <si>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</si>
  <si>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</si>
  <si>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</si>
  <si>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</si>
  <si>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</si>
  <si>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</si>
  <si>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</si>
  <si>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</si>
  <si>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</si>
  <si>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</si>
  <si>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</si>
  <si>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</si>
  <si>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</si>
  <si>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</si>
  <si>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</si>
  <si>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</si>
  <si>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</si>
  <si>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</si>
  <si>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</si>
  <si>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</si>
  <si>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</si>
  <si>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</si>
  <si>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</si>
  <si>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</si>
  <si>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</si>
  <si>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</si>
  <si>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</si>
  <si>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</si>
  <si>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</si>
  <si>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</si>
  <si>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</si>
  <si>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</si>
  <si>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</si>
  <si>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</si>
  <si>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</si>
  <si>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</si>
  <si>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</si>
  <si>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</si>
  <si>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</si>
  <si>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</si>
  <si>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</si>
  <si>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</si>
  <si>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</si>
  <si>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</si>
  <si>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</si>
  <si>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</si>
  <si>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</si>
  <si>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</si>
  <si>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</si>
  <si>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</si>
  <si>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</si>
  <si>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</si>
  <si>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</si>
  <si>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</si>
  <si>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</si>
  <si>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</si>
  <si>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</si>
  <si>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</si>
  <si>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</si>
  <si>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</si>
  <si>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</si>
  <si>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</si>
  <si>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</si>
  <si>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</si>
  <si>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</si>
  <si>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</si>
  <si>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</si>
  <si>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</si>
  <si>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</si>
  <si>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</si>
  <si>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</si>
  <si>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</si>
  <si>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</si>
  <si>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</si>
  <si>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</si>
  <si>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</si>
  <si>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</si>
  <si>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</si>
  <si>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</si>
  <si>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</si>
  <si>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</si>
  <si>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</si>
  <si>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</si>
  <si>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</si>
  <si>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</si>
  <si>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</si>
  <si>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</si>
  <si>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</si>
  <si>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</si>
  <si>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</si>
  <si>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</si>
  <si>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</si>
  <si>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</si>
  <si>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</si>
  <si>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</si>
  <si>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</si>
  <si>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</si>
  <si>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</si>
  <si>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</si>
  <si>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</si>
  <si>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</si>
  <si>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</si>
  <si>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</si>
  <si>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</si>
  <si>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</si>
  <si>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</si>
  <si>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</si>
  <si>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</si>
  <si>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</si>
  <si>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</si>
  <si>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</si>
  <si>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</si>
  <si>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</si>
  <si>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</si>
  <si>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</si>
  <si>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</si>
  <si>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</si>
  <si>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</si>
  <si>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</si>
  <si>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</si>
  <si>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</si>
  <si>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</si>
  <si>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</si>
  <si>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</si>
  <si>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</si>
  <si>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</si>
  <si>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</si>
  <si>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</si>
  <si>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</si>
  <si>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</si>
  <si>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</si>
  <si>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</si>
  <si>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</si>
  <si>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</si>
  <si>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</si>
  <si>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</si>
  <si>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</si>
  <si>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</si>
  <si>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</si>
  <si>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</si>
  <si>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</si>
  <si>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</si>
  <si>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</si>
  <si>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</si>
  <si>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</si>
  <si>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</si>
  <si>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</si>
  <si>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</si>
  <si>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</si>
  <si>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</si>
  <si>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</si>
  <si>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</si>
  <si>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</si>
  <si>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</si>
  <si>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</si>
  <si>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</si>
  <si>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</si>
  <si>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</si>
  <si>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</si>
  <si>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</si>
  <si>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</si>
  <si>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</si>
  <si>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</si>
  <si>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</si>
  <si>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</si>
  <si>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</si>
  <si>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</si>
  <si>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</si>
  <si>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</si>
  <si>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</si>
  <si>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</si>
  <si>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</si>
  <si>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</si>
  <si>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</si>
  <si>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</si>
  <si>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</si>
  <si>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</si>
  <si>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</si>
  <si>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</si>
  <si>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</si>
  <si>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</si>
  <si>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</si>
  <si>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</si>
  <si>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</si>
  <si>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</si>
  <si>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</si>
  <si>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</si>
  <si>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</si>
  <si>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</si>
  <si>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</si>
  <si>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</si>
  <si>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</si>
  <si>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</si>
  <si>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</si>
  <si>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</si>
  <si>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</si>
  <si>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</si>
  <si>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</si>
  <si>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</si>
  <si>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</si>
  <si>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</si>
  <si>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</si>
  <si>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</si>
  <si>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</si>
  <si>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</si>
  <si>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</si>
  <si>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</si>
  <si>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</si>
  <si>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</si>
  <si>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</si>
  <si>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</si>
  <si>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</si>
  <si>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</si>
  <si>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</si>
  <si>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</si>
  <si>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</si>
  <si>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</si>
  <si>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</si>
  <si>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</si>
  <si>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</si>
  <si>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</si>
  <si>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</si>
  <si>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</si>
  <si>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</si>
  <si>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</si>
  <si>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</si>
  <si>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</si>
  <si>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</si>
  <si>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</si>
  <si>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</si>
  <si>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</si>
  <si>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</si>
  <si>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</si>
  <si>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</si>
  <si>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</si>
  <si>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</si>
  <si>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</si>
  <si>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</si>
  <si>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</si>
  <si>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</si>
  <si>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</si>
  <si>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</si>
  <si>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</si>
  <si>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</si>
  <si>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</si>
  <si>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</si>
  <si>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</si>
  <si>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</si>
  <si>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</si>
  <si>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</si>
  <si>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</si>
  <si>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</si>
  <si>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</si>
  <si>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</si>
  <si>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</si>
  <si>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</si>
  <si>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</si>
  <si>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</si>
  <si>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</si>
  <si>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</si>
  <si>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</si>
  <si>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</si>
  <si>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</si>
  <si>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</si>
  <si>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</si>
  <si>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</si>
  <si>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</si>
  <si>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</si>
  <si>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</si>
  <si>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</si>
  <si>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</si>
  <si>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</si>
  <si>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</si>
  <si>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</si>
  <si>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</si>
  <si>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</si>
  <si>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</si>
  <si>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</si>
  <si>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</si>
  <si>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</si>
  <si>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</si>
  <si>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</si>
  <si>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</si>
  <si>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</si>
  <si>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</si>
  <si>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</si>
  <si>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</si>
  <si>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</si>
  <si>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</si>
  <si>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</si>
  <si>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</si>
  <si>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</si>
  <si>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</si>
  <si>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</si>
  <si>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</si>
  <si>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</si>
  <si>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</si>
  <si>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</si>
  <si>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</si>
  <si>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</si>
  <si>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</si>
  <si>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</si>
  <si>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</si>
  <si>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</si>
  <si>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</si>
  <si>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</si>
  <si>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</si>
  <si>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</si>
  <si>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</si>
  <si>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</si>
  <si>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</si>
  <si>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</si>
  <si>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</si>
  <si>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</si>
  <si>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</si>
  <si>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</si>
  <si>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</si>
  <si>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</si>
  <si>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</si>
  <si>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</si>
  <si>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</si>
  <si>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</si>
  <si>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</si>
  <si>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</si>
  <si>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</si>
  <si>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</si>
  <si>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</si>
  <si>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</si>
  <si>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</si>
  <si>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</si>
  <si>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</si>
  <si>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</si>
  <si>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</si>
  <si>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</si>
  <si>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</si>
  <si>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</si>
  <si>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</si>
  <si>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</si>
  <si>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</si>
  <si>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</si>
  <si>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</si>
  <si>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</si>
  <si>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</si>
  <si>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</si>
  <si>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</si>
  <si>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</si>
  <si>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</si>
  <si>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</si>
  <si>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</si>
  <si>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</si>
  <si>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</si>
  <si>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</si>
  <si>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</si>
  <si>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</si>
  <si>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</si>
  <si>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</si>
  <si>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</si>
  <si>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</si>
  <si>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</si>
  <si>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</si>
  <si>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</si>
  <si>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</si>
  <si>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</si>
  <si>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</si>
  <si>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</si>
  <si>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</si>
  <si>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</si>
  <si>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</si>
  <si>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</si>
  <si>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</si>
  <si>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</si>
  <si>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</si>
  <si>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</si>
  <si>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</si>
  <si>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</si>
  <si>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</si>
  <si>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</si>
  <si>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</si>
  <si>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</si>
  <si>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</si>
  <si>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</si>
  <si>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</si>
  <si>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</si>
  <si>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</si>
  <si>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</si>
  <si>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</si>
  <si>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</si>
  <si>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</si>
  <si>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</si>
  <si>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</si>
  <si>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</si>
  <si>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</si>
  <si>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</si>
  <si>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</si>
  <si>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</si>
  <si>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</si>
  <si>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</si>
  <si>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</si>
  <si>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</si>
  <si>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</si>
  <si>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</si>
  <si>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</si>
  <si>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</si>
  <si>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</si>
  <si>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</si>
  <si>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</si>
  <si>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</si>
  <si>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</si>
  <si>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</si>
  <si>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</si>
  <si>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</si>
  <si>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</si>
  <si>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</si>
  <si>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</si>
  <si>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</si>
  <si>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</si>
  <si>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</si>
  <si>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</si>
  <si>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</si>
  <si>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</si>
  <si>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</si>
  <si>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</si>
  <si>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</si>
  <si>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</si>
  <si>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</si>
  <si>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</si>
  <si>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</si>
  <si>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</si>
  <si>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</si>
  <si>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</si>
  <si>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</si>
  <si>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</si>
  <si>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</si>
  <si>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</si>
  <si>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</si>
  <si>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</si>
  <si>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</si>
  <si>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</si>
  <si>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</si>
  <si>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</si>
  <si>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</si>
  <si>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</si>
  <si>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</si>
  <si>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</si>
  <si>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</si>
  <si>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</si>
  <si>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</si>
  <si>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</si>
  <si>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</si>
  <si>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</si>
  <si>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</si>
  <si>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</si>
  <si>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</si>
  <si>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</si>
  <si>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</si>
  <si>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</si>
  <si>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</si>
  <si>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</si>
  <si>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</si>
  <si>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</si>
  <si>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</si>
  <si>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</si>
  <si>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</si>
  <si>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</si>
  <si>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</si>
  <si>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</si>
  <si>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</si>
  <si>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</si>
  <si>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</si>
  <si>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</si>
  <si>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</si>
  <si>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</si>
  <si>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</si>
  <si>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</si>
  <si>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</si>
  <si>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</si>
  <si>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</si>
  <si>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</si>
  <si>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</si>
  <si>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</si>
  <si>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</si>
  <si>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</si>
  <si>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</si>
  <si>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</si>
  <si>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</si>
  <si>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</si>
  <si>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</si>
  <si>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</si>
  <si>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</si>
  <si>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</si>
  <si>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</si>
  <si>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</si>
  <si>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</si>
  <si>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</si>
  <si>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</si>
  <si>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</si>
  <si>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</si>
  <si>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</si>
  <si>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</si>
  <si>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</si>
  <si>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</si>
  <si>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</si>
  <si>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</si>
  <si>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</si>
  <si>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</si>
  <si>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</si>
  <si>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</si>
  <si>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</si>
  <si>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</si>
  <si>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</si>
  <si>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</si>
  <si>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</si>
  <si>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</si>
  <si>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</si>
  <si>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</si>
  <si>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</si>
  <si>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</si>
  <si>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</si>
  <si>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</si>
  <si>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</si>
  <si>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</si>
  <si>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</si>
  <si>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</si>
  <si>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</si>
  <si>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</si>
  <si>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</si>
  <si>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</si>
  <si>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</si>
  <si>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</si>
  <si>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</si>
  <si>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</si>
  <si>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</si>
  <si>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</si>
  <si>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</si>
  <si>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</si>
  <si>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</si>
  <si>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</si>
  <si>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</si>
  <si>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</si>
  <si>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</si>
  <si>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</si>
  <si>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</si>
  <si>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</si>
  <si>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</si>
  <si>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</si>
  <si>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</si>
  <si>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</si>
  <si>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</si>
  <si>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</si>
  <si>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</si>
  <si>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</si>
  <si>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</si>
  <si>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</si>
  <si>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</si>
  <si>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</si>
  <si>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</si>
  <si>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</si>
  <si>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</si>
  <si>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</si>
  <si>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</si>
  <si>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</si>
  <si>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</si>
  <si>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</si>
  <si>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</si>
  <si>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</si>
  <si>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</si>
  <si>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</si>
  <si>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</si>
  <si>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</si>
  <si>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</si>
  <si>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</si>
  <si>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</si>
  <si>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</si>
  <si>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</si>
  <si>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</si>
  <si>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</si>
  <si>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</si>
  <si>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</si>
  <si>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</si>
  <si>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</si>
  <si>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</si>
  <si>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</si>
  <si>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</si>
  <si>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</si>
  <si>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</si>
  <si>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</si>
  <si>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</si>
  <si>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</si>
  <si>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</si>
  <si>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</si>
  <si>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</si>
  <si>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</si>
  <si>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</si>
  <si>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</si>
  <si>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</si>
  <si>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</si>
  <si>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</si>
  <si>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</si>
  <si>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</si>
  <si>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</si>
  <si>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</si>
  <si>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</si>
  <si>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</si>
  <si>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</si>
  <si>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</si>
  <si>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</si>
  <si>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</si>
  <si>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</si>
  <si>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</si>
  <si>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</si>
  <si>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</si>
  <si>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</si>
  <si>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</si>
  <si>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</si>
  <si>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</si>
  <si>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</si>
  <si>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</si>
  <si>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</si>
  <si>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</si>
  <si>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</si>
  <si>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</si>
  <si>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</si>
  <si>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</si>
  <si>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</si>
  <si>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</si>
  <si>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</si>
  <si>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</si>
  <si>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</si>
  <si>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</si>
  <si>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</si>
  <si>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</si>
  <si>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</si>
  <si>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</si>
  <si>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</si>
  <si>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</si>
  <si>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</si>
  <si>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</si>
  <si>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</si>
  <si>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</si>
  <si>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</si>
  <si>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</si>
  <si>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</si>
  <si>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</si>
  <si>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</si>
  <si>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</si>
  <si>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</si>
  <si>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</si>
  <si>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</si>
  <si>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</si>
  <si>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</si>
  <si>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</si>
  <si>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</si>
  <si>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</si>
  <si>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</si>
  <si>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</si>
  <si>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</si>
  <si>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</si>
  <si>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</si>
  <si>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</si>
  <si>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</si>
  <si>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</si>
  <si>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</si>
  <si>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</si>
  <si>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</si>
  <si>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</si>
  <si>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</si>
  <si>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</si>
  <si>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</si>
  <si>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</si>
  <si>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</si>
  <si>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</si>
  <si>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</si>
  <si>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</si>
  <si>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</si>
  <si>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</si>
  <si>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</si>
  <si>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</si>
  <si>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</si>
  <si>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</si>
  <si>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</si>
  <si>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</si>
  <si>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</si>
  <si>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</si>
  <si>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</si>
  <si>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</si>
  <si>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</si>
  <si>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</si>
  <si>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</si>
  <si>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</si>
  <si>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</si>
  <si>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</si>
  <si>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</si>
  <si>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</si>
  <si>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</si>
  <si>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</si>
  <si>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</si>
  <si>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</si>
  <si>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</si>
  <si>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</si>
  <si>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</si>
  <si>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</si>
  <si>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</si>
  <si>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</si>
  <si>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</si>
  <si>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</si>
  <si>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</si>
  <si>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</si>
  <si>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</si>
  <si>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</si>
  <si>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</si>
  <si>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</si>
  <si>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</si>
  <si>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</si>
  <si>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</si>
  <si>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</si>
  <si>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</si>
  <si>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</si>
  <si>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</si>
  <si>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</si>
  <si>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</si>
  <si>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</si>
  <si>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</si>
  <si>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</si>
  <si>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</si>
  <si>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</si>
  <si>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</si>
  <si>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</si>
  <si>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</si>
  <si>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</si>
  <si>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</si>
  <si>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</si>
  <si>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</si>
  <si>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</si>
  <si>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</si>
  <si>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</si>
  <si>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</si>
  <si>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</si>
  <si>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</si>
  <si>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</si>
  <si>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</si>
  <si>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</si>
  <si>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</si>
  <si>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</si>
  <si>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</si>
  <si>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</si>
  <si>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</si>
  <si>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</si>
  <si>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</si>
  <si>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</si>
  <si>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</si>
  <si>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</si>
  <si>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</si>
  <si>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</si>
  <si>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</si>
  <si>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</si>
  <si>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</si>
  <si>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</si>
  <si>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</si>
  <si>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</si>
  <si>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</si>
  <si>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</si>
  <si>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</si>
  <si>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</si>
  <si>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</si>
  <si>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</si>
  <si>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</si>
  <si>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</si>
  <si>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</si>
  <si>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</si>
  <si>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</si>
  <si>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</si>
  <si>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</si>
  <si>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</si>
  <si>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</si>
  <si>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</si>
  <si>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</si>
  <si>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</si>
  <si>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</si>
  <si>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</si>
  <si>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</si>
  <si>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</si>
  <si>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</si>
  <si>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</si>
  <si>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</si>
  <si>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</si>
  <si>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</si>
  <si>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</si>
  <si>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</si>
  <si>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</si>
  <si>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</si>
  <si>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</si>
  <si>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</si>
  <si>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</si>
  <si>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</si>
  <si>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</si>
  <si>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</si>
  <si>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</si>
  <si>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</si>
  <si>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</si>
  <si>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</si>
  <si>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</si>
  <si>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</si>
  <si>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</si>
  <si>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</si>
  <si>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</si>
  <si>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</si>
  <si>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</si>
  <si>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</si>
  <si>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</si>
  <si>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</si>
  <si>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</si>
  <si>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</si>
  <si>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</si>
  <si>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</si>
  <si>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</si>
  <si>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</si>
  <si>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</si>
  <si>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</si>
  <si>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</si>
  <si>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</si>
  <si>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</si>
  <si>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</si>
  <si>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</si>
  <si>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</si>
  <si>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</si>
  <si>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</si>
  <si>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</si>
  <si>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</si>
  <si>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</si>
  <si>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</si>
  <si>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</si>
  <si>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</si>
  <si>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</si>
  <si>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</si>
  <si>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</si>
  <si>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</si>
  <si>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</si>
  <si>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</si>
  <si>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</si>
  <si>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</si>
  <si>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</si>
  <si>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</si>
  <si>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</si>
  <si>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</si>
  <si>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</si>
  <si>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</si>
  <si>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</si>
  <si>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</si>
  <si>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</si>
  <si>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</si>
  <si>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</si>
  <si>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</si>
  <si>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</si>
  <si>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</si>
  <si>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</si>
  <si>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</si>
  <si>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</si>
  <si>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</si>
  <si>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</si>
  <si>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</si>
  <si>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</si>
  <si>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</si>
  <si>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</si>
  <si>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</si>
  <si>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</si>
  <si>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</si>
  <si>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</si>
  <si>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</si>
  <si>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</si>
  <si>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</si>
  <si>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</si>
  <si>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</si>
  <si>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</si>
  <si>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</si>
  <si>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</si>
  <si>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</si>
  <si>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</si>
  <si>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</si>
  <si>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</si>
  <si>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</si>
  <si>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</si>
  <si>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</si>
  <si>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</si>
  <si>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</si>
  <si>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</si>
  <si>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</si>
  <si>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</si>
  <si>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</si>
  <si>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</si>
  <si>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</si>
  <si>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</si>
  <si>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</si>
  <si>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</si>
  <si>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</si>
  <si>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</si>
  <si>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</si>
  <si>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</si>
  <si>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</si>
  <si>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</si>
  <si>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</si>
  <si>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</si>
  <si>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</si>
  <si>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</si>
  <si>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</si>
  <si>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</si>
  <si>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</si>
  <si>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</si>
  <si>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</si>
  <si>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</si>
  <si>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</si>
  <si>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</si>
  <si>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</si>
  <si>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</si>
  <si>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</si>
  <si>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</si>
  <si>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</si>
  <si>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</si>
  <si>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</si>
  <si>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</si>
  <si>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</si>
  <si>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</si>
  <si>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</si>
  <si>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</si>
  <si>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</si>
  <si>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</si>
  <si>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</si>
  <si>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</si>
  <si>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</si>
  <si>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</si>
  <si>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</si>
  <si>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</si>
  <si>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</si>
  <si>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</si>
  <si>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</si>
  <si>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</si>
  <si>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</si>
  <si>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</si>
  <si>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</si>
  <si>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</si>
  <si>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</si>
  <si>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</si>
  <si>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</si>
  <si>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</si>
  <si>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</si>
  <si>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</si>
  <si>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</si>
  <si>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</si>
  <si>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</si>
  <si>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</si>
  <si>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</si>
  <si>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</si>
  <si>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</si>
  <si>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</si>
  <si>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</si>
  <si>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</si>
  <si>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</si>
  <si>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</si>
  <si>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</si>
  <si>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</si>
  <si>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</si>
  <si>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</si>
  <si>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</si>
  <si>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</si>
  <si>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</si>
  <si>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</si>
  <si>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</si>
  <si>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</si>
  <si>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</si>
  <si>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</si>
  <si>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</si>
  <si>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</si>
  <si>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</si>
  <si>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</si>
  <si>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</si>
  <si>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</si>
  <si>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</si>
  <si>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</si>
  <si>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</si>
  <si>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</si>
  <si>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</si>
  <si>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</si>
  <si>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</si>
  <si>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</si>
  <si>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</si>
  <si>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</si>
  <si>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</si>
  <si>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</si>
  <si>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</si>
  <si>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</si>
  <si>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</si>
  <si>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</si>
  <si>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</si>
  <si>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</si>
  <si>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</si>
  <si>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</si>
  <si>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</si>
  <si>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</si>
  <si>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</si>
  <si>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</si>
  <si>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</si>
  <si>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</si>
  <si>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</si>
  <si>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</si>
  <si>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</si>
  <si>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</si>
  <si>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</si>
  <si>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</si>
  <si>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</si>
  <si>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</si>
  <si>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</si>
  <si>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</si>
  <si>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</si>
  <si>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</si>
  <si>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</si>
  <si>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</si>
  <si>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</si>
  <si>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</si>
  <si>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</si>
  <si>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</si>
  <si>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</si>
  <si>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</si>
  <si>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</si>
  <si>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</si>
  <si>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</si>
  <si>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</si>
  <si>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</si>
  <si>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</si>
  <si>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</si>
  <si>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</si>
  <si>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</si>
  <si>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</si>
  <si>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</si>
  <si>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</si>
  <si>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</si>
  <si>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</si>
  <si>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</si>
  <si>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</si>
  <si>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</si>
  <si>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</si>
  <si>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</si>
  <si>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</si>
  <si>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</si>
  <si>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</si>
  <si>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</si>
  <si>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</si>
  <si>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</si>
  <si>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</si>
  <si>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</si>
  <si>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</si>
  <si>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</si>
  <si>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</si>
  <si>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</si>
  <si>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</si>
  <si>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</si>
  <si>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</si>
  <si>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</si>
  <si>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</si>
  <si>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</si>
  <si>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</si>
  <si>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</si>
  <si>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</si>
  <si>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</si>
  <si>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</si>
  <si>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</si>
  <si>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</si>
  <si>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</si>
  <si>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</si>
  <si>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</si>
  <si>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</si>
  <si>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</si>
  <si>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</si>
  <si>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</si>
  <si>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</si>
  <si>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</si>
  <si>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</si>
  <si>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</si>
  <si>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</si>
  <si>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</si>
  <si>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</si>
  <si>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</si>
  <si>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</si>
  <si>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</si>
  <si>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</si>
  <si>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</si>
  <si>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</si>
  <si>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</si>
  <si>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</si>
  <si>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</si>
  <si>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</si>
  <si>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</si>
  <si>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</si>
  <si>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</si>
  <si>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</si>
  <si>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</si>
  <si>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</si>
  <si>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</si>
  <si>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</si>
  <si>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</si>
  <si>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</si>
  <si>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</si>
  <si>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</si>
  <si>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</si>
  <si>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</si>
  <si>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</si>
  <si>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</si>
  <si>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</si>
  <si>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</si>
  <si>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</si>
  <si>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</si>
  <si>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</si>
  <si>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</si>
  <si>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</si>
  <si>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</si>
  <si>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</si>
  <si>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</si>
  <si>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</si>
  <si>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</si>
  <si>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</si>
  <si>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</si>
  <si>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</si>
  <si>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</si>
  <si>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</si>
  <si>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</si>
  <si>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</si>
  <si>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</si>
  <si>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</si>
  <si>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</si>
  <si>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</si>
  <si>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</si>
  <si>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</si>
  <si>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</si>
  <si>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</si>
  <si>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</si>
  <si>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</si>
  <si>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</si>
  <si>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</si>
  <si>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</si>
  <si>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</si>
  <si>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</si>
  <si>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</si>
  <si>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</si>
  <si>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</si>
  <si>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</si>
  <si>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</si>
  <si>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</si>
  <si>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</si>
  <si>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</si>
  <si>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</si>
  <si>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</si>
  <si>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</si>
  <si>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</si>
  <si>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</si>
  <si>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</si>
  <si>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</si>
  <si>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</si>
  <si>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</si>
  <si>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</si>
  <si>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</si>
  <si>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</si>
  <si>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</si>
  <si>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</si>
  <si>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</si>
  <si>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</si>
  <si>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</si>
  <si>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</si>
  <si>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</si>
  <si>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</si>
  <si>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</si>
  <si>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</si>
  <si>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</si>
  <si>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</si>
  <si>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</si>
  <si>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</si>
  <si>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</si>
  <si>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</si>
  <si>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</si>
  <si>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</si>
  <si>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</si>
  <si>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</si>
  <si>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</si>
  <si>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</si>
  <si>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</si>
  <si>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</si>
  <si>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</si>
  <si>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</si>
  <si>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</si>
  <si>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</si>
  <si>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</si>
  <si>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</si>
  <si>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</si>
  <si>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</si>
  <si>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</si>
  <si>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</si>
  <si>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</si>
  <si>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</si>
  <si>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</si>
  <si>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</si>
  <si>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</si>
  <si>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</si>
  <si>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</si>
  <si>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</si>
  <si>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</si>
  <si>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</si>
  <si>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</si>
  <si>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</si>
  <si>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</si>
  <si>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</si>
  <si>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</si>
  <si>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</si>
  <si>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</si>
  <si>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</si>
  <si>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</si>
  <si>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</si>
  <si>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</si>
  <si>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</si>
  <si>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</si>
  <si>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</si>
  <si>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</si>
  <si>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</si>
  <si>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</si>
  <si>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</si>
  <si>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</si>
  <si>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</si>
  <si>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</si>
  <si>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</si>
  <si>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</si>
  <si>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</si>
  <si>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</si>
  <si>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</si>
  <si>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</si>
  <si>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</si>
  <si>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</si>
  <si>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</si>
  <si>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</si>
  <si>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</si>
  <si>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</si>
  <si>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</si>
  <si>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</si>
  <si>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</si>
  <si>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</si>
  <si>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</si>
  <si>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</si>
  <si>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</si>
  <si>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</si>
  <si>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</si>
  <si>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</si>
  <si>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</si>
  <si>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</si>
  <si>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</si>
  <si>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</si>
  <si>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</si>
  <si>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</si>
  <si>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</si>
  <si>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</si>
  <si>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</si>
  <si>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</si>
  <si>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</si>
  <si>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</si>
  <si>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</si>
  <si>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</si>
  <si>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</si>
  <si>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</si>
  <si>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</si>
  <si>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</si>
  <si>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</si>
  <si>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</si>
  <si>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</si>
  <si>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</si>
  <si>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</si>
  <si>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</si>
  <si>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</si>
  <si>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</si>
  <si>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</si>
  <si>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</si>
  <si>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</si>
  <si>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</si>
  <si>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</si>
  <si>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</si>
  <si>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</si>
  <si>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</si>
  <si>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</si>
  <si>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</si>
  <si>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</si>
  <si>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</si>
  <si>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</si>
  <si>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</si>
  <si>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</si>
  <si>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</si>
  <si>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</si>
  <si>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</si>
  <si>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</si>
  <si>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</si>
  <si>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</si>
  <si>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</si>
  <si>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</si>
  <si>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</si>
  <si>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</si>
  <si>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</si>
  <si>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</si>
  <si>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</si>
  <si>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</si>
  <si>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</si>
  <si>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</si>
  <si>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</si>
  <si>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</si>
  <si>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</si>
  <si>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</si>
  <si>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</si>
  <si>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</si>
  <si>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</si>
  <si>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</si>
  <si>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</si>
  <si>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</si>
  <si>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</si>
  <si>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</si>
  <si>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</si>
  <si>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</si>
  <si>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</si>
  <si>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</si>
  <si>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</si>
  <si>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</si>
  <si>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</si>
  <si>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</si>
  <si>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</si>
  <si>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</si>
  <si>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</si>
  <si>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</si>
  <si>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</si>
  <si>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</si>
  <si>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</si>
  <si>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</si>
  <si>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</si>
  <si>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</si>
  <si>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</si>
  <si>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</si>
  <si>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</si>
  <si>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</si>
  <si>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</si>
  <si>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</si>
  <si>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</si>
  <si>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</si>
  <si>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</si>
  <si>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</si>
  <si>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</si>
  <si>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</si>
  <si>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</si>
  <si>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</si>
  <si>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</si>
  <si>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</si>
  <si>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</si>
  <si>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</si>
  <si>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</si>
  <si>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</si>
  <si>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</si>
  <si>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</si>
  <si>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</si>
  <si>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</si>
  <si>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</si>
  <si>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</si>
  <si>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</si>
  <si>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</si>
  <si>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</si>
  <si>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</si>
  <si>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</si>
  <si>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</si>
  <si>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</si>
  <si>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</si>
  <si>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</si>
  <si>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</si>
  <si>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</si>
  <si>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</si>
  <si>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</si>
  <si>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</si>
  <si>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</si>
  <si>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</si>
  <si>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</si>
  <si>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</si>
  <si>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</si>
  <si>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</si>
  <si>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</si>
  <si>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</si>
  <si>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</si>
  <si>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</si>
  <si>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</si>
  <si>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</si>
  <si>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</si>
  <si>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</si>
  <si>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</si>
  <si>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</si>
  <si>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</si>
  <si>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</si>
  <si>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</si>
  <si>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</si>
  <si>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</si>
  <si>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</si>
  <si>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</si>
  <si>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</si>
  <si>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</si>
  <si>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</si>
  <si>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</si>
  <si>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</si>
  <si>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</si>
  <si>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</si>
  <si>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</si>
  <si>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</si>
  <si>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</si>
  <si>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</si>
  <si>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</si>
  <si>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</si>
  <si>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</si>
  <si>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</si>
  <si>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</si>
  <si>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</si>
  <si>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</si>
  <si>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</si>
  <si>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</si>
  <si>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</si>
  <si>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</si>
  <si>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</si>
  <si>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</si>
  <si>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</si>
  <si>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</si>
  <si>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</si>
  <si>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</si>
  <si>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</si>
  <si>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</si>
  <si>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</si>
  <si>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</si>
  <si>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</si>
  <si>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</si>
  <si>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</si>
  <si>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</si>
  <si>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</si>
  <si>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</si>
  <si>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</si>
  <si>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</si>
  <si>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</si>
  <si>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</si>
  <si>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</si>
  <si>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</si>
  <si>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</si>
  <si>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</si>
  <si>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</si>
  <si>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</si>
  <si>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</si>
  <si>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</si>
  <si>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</si>
  <si>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</si>
  <si>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</si>
  <si>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</si>
  <si>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</si>
  <si>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</si>
  <si>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</si>
  <si>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</si>
  <si>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</si>
  <si>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</si>
  <si>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</si>
  <si>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</si>
  <si>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</si>
  <si>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</si>
  <si>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</si>
  <si>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</si>
  <si>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</si>
  <si>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</si>
  <si>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</si>
  <si>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</si>
  <si>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</si>
  <si>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</si>
  <si>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</si>
  <si>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</si>
  <si>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</si>
  <si>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</si>
  <si>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</si>
  <si>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</si>
  <si>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</si>
  <si>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</si>
  <si>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</si>
  <si>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</si>
  <si>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</si>
  <si>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</si>
  <si>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</si>
  <si>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</si>
  <si>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</si>
  <si>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</si>
  <si>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</si>
  <si>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</si>
  <si>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</si>
  <si>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</si>
  <si>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</si>
  <si>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</si>
  <si>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</si>
  <si>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</si>
  <si>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</si>
  <si>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</si>
  <si>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</si>
  <si>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</si>
  <si>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</si>
  <si>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</si>
  <si>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</si>
  <si>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</si>
  <si>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</si>
  <si>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</si>
  <si>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</si>
  <si>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</si>
  <si>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</si>
  <si>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</si>
  <si>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</si>
  <si>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</si>
  <si>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</si>
  <si>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</si>
  <si>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</si>
  <si>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</si>
  <si>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</si>
  <si>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</si>
  <si>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</si>
  <si>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</si>
  <si>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</si>
  <si>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</si>
  <si>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</si>
  <si>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</si>
  <si>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</si>
  <si>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</si>
  <si>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</si>
  <si>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</si>
  <si>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</si>
  <si>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</si>
  <si>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</si>
  <si>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</si>
  <si>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</si>
  <si>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</si>
  <si>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</si>
  <si>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</si>
  <si>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</si>
  <si>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</si>
  <si>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</si>
  <si>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</si>
  <si>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</si>
  <si>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</si>
  <si>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</si>
  <si>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</si>
  <si>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</si>
  <si>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</si>
  <si>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</si>
  <si>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</si>
  <si>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</si>
  <si>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</si>
  <si>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</si>
  <si>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</si>
  <si>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</si>
  <si>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</si>
  <si>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</si>
  <si>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</si>
  <si>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</si>
  <si>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</si>
  <si>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</si>
  <si>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</si>
  <si>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</si>
  <si>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</si>
  <si>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</si>
  <si>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</si>
  <si>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</si>
  <si>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</si>
  <si>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</si>
  <si>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</si>
  <si>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</si>
  <si>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</si>
  <si>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</si>
  <si>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</si>
  <si>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</si>
  <si>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</si>
  <si>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</si>
  <si>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</si>
  <si>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</si>
  <si>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</si>
  <si>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</si>
  <si>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</si>
  <si>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</si>
  <si>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</si>
  <si>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</si>
  <si>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</si>
  <si>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</si>
  <si>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</si>
  <si>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</si>
  <si>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</si>
  <si>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</si>
  <si>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</si>
  <si>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</si>
  <si>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</si>
  <si>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</si>
  <si>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</si>
  <si>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</si>
  <si>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</si>
  <si>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</si>
  <si>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</si>
  <si>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</si>
  <si>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</si>
  <si>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</si>
  <si>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</si>
  <si>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</si>
  <si>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</si>
  <si>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</si>
  <si>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</si>
  <si>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</si>
  <si>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</si>
  <si>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</si>
  <si>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</si>
  <si>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</si>
  <si>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</si>
  <si>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</si>
  <si>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</si>
  <si>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</si>
  <si>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</si>
  <si>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</si>
  <si>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</si>
  <si>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</si>
  <si>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</si>
  <si>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</si>
  <si>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</si>
  <si>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</si>
  <si>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</si>
  <si>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</si>
  <si>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</si>
  <si>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</si>
  <si>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</si>
  <si>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</si>
  <si>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</si>
  <si>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</si>
  <si>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</si>
  <si>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</si>
  <si>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</si>
  <si>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</si>
  <si>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</si>
  <si>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</si>
  <si>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</si>
  <si>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</si>
  <si>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</si>
  <si>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</si>
  <si>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</si>
  <si>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</si>
  <si>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</si>
  <si>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</si>
  <si>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</si>
  <si>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</si>
  <si>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</si>
  <si>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</si>
  <si>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</si>
  <si>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</si>
  <si>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</si>
  <si>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</si>
  <si>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</si>
  <si>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</si>
  <si>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</si>
  <si>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</si>
  <si>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</si>
  <si>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</si>
  <si>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</si>
  <si>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</si>
  <si>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</si>
  <si>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</si>
  <si>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</si>
  <si>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</si>
  <si>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</si>
  <si>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</si>
  <si>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</si>
  <si>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</si>
  <si>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</si>
  <si>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</si>
  <si>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</si>
  <si>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</si>
  <si>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</si>
  <si>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</si>
  <si>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</si>
  <si>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</si>
  <si>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</si>
  <si>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</si>
  <si>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</si>
  <si>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</si>
  <si>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</si>
  <si>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</si>
  <si>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</si>
  <si>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</si>
  <si>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</si>
  <si>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</si>
  <si>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</si>
  <si>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</si>
  <si>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</si>
  <si>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</si>
  <si>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</si>
  <si>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</si>
  <si>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</si>
  <si>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</si>
  <si>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</si>
  <si>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</si>
  <si>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</si>
  <si>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</si>
  <si>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</si>
  <si>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</si>
  <si>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</si>
  <si>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</si>
  <si>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</si>
  <si>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</si>
  <si>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</si>
  <si>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</si>
  <si>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</si>
  <si>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</si>
  <si>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</si>
  <si>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</si>
  <si>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</si>
  <si>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</si>
  <si>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</si>
  <si>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</si>
  <si>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</si>
  <si>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</si>
  <si>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</si>
  <si>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</si>
  <si>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</si>
  <si>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</si>
  <si>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</si>
  <si>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</si>
  <si>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</si>
  <si>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</si>
  <si>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</si>
  <si>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</si>
  <si>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</si>
  <si>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</si>
  <si>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</si>
  <si>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</si>
  <si>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</si>
  <si>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</si>
  <si>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</si>
  <si>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</si>
  <si>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</si>
  <si>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</si>
  <si>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</si>
  <si>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</si>
  <si>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</si>
  <si>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</si>
  <si>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</si>
  <si>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</si>
  <si>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</si>
  <si>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</si>
  <si>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</si>
  <si>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</si>
  <si>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</si>
  <si>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</si>
  <si>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</si>
  <si>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</si>
  <si>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</si>
  <si>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</si>
  <si>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</si>
  <si>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</si>
  <si>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</si>
  <si>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</si>
  <si>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</si>
  <si>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</si>
  <si>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</si>
  <si>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</si>
  <si>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</si>
  <si>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</si>
  <si>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</si>
  <si>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</si>
  <si>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</si>
  <si>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</si>
  <si>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</si>
  <si>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</si>
  <si>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</si>
  <si>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</si>
  <si>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</si>
  <si>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</si>
  <si>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</si>
  <si>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</si>
  <si>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</si>
  <si>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</si>
  <si>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</si>
  <si>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</si>
  <si>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</si>
  <si>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</si>
  <si>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</si>
  <si>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</si>
  <si>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</si>
  <si>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</si>
  <si>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</si>
  <si>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</si>
  <si>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</si>
  <si>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</si>
  <si>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</si>
  <si>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</si>
  <si>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</si>
  <si>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</si>
  <si>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</si>
  <si>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</si>
  <si>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</si>
  <si>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</si>
  <si>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</si>
  <si>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</si>
  <si>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</si>
  <si>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</si>
  <si>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</si>
  <si>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</si>
  <si>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</si>
  <si>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</si>
  <si>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</si>
  <si>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</si>
  <si>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</si>
  <si>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</si>
  <si>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</si>
  <si>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</si>
  <si>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</si>
  <si>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</si>
  <si>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</si>
  <si>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</si>
  <si>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</si>
  <si>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</si>
  <si>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</si>
  <si>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</si>
  <si>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</si>
  <si>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</si>
  <si>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</si>
  <si>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</si>
  <si>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</si>
  <si>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</si>
  <si>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</si>
  <si>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</si>
  <si>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</si>
  <si>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</si>
  <si>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</si>
  <si>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</si>
  <si>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</si>
  <si>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</si>
  <si>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</si>
  <si>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</si>
  <si>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</si>
  <si>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</si>
  <si>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</si>
  <si>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</si>
  <si>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</si>
  <si>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</si>
  <si>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</si>
  <si>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</si>
  <si>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</si>
  <si>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</si>
  <si>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</si>
  <si>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</si>
  <si>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</si>
  <si>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</si>
  <si>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</si>
  <si>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</si>
  <si>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</si>
  <si>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</si>
  <si>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</si>
  <si>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</si>
  <si>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</si>
  <si>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</si>
  <si>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</si>
  <si>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</si>
  <si>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</si>
  <si>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</si>
  <si>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</si>
  <si>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</si>
  <si>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</si>
  <si>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</si>
  <si>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</si>
  <si>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</si>
  <si>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</si>
  <si>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</si>
  <si>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</si>
  <si>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</si>
  <si>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</si>
  <si>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</si>
  <si>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</si>
  <si>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</si>
  <si>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</si>
  <si>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</si>
  <si>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</si>
  <si>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</si>
  <si>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</si>
  <si>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</si>
  <si>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</si>
  <si>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</si>
  <si>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</si>
  <si>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</si>
  <si>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</si>
  <si>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</si>
  <si>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</si>
  <si>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</si>
  <si>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</si>
  <si>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</si>
  <si>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</si>
  <si>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</si>
  <si>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</si>
  <si>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</si>
  <si>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</si>
  <si>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</si>
  <si>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</si>
  <si>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</si>
  <si>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</si>
  <si>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</si>
  <si>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</si>
  <si>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</si>
  <si>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</si>
  <si>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</si>
  <si>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</si>
  <si>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</si>
  <si>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</si>
  <si>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</si>
  <si>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</si>
  <si>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</si>
  <si>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</si>
  <si>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</si>
  <si>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</si>
  <si>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</si>
  <si>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</si>
  <si>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</si>
  <si>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</si>
  <si>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</si>
  <si>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</si>
  <si>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</si>
  <si>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</si>
  <si>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</si>
  <si>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</si>
  <si>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</si>
  <si>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</si>
  <si>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</si>
  <si>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</si>
  <si>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</si>
  <si>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</si>
  <si>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</si>
  <si>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</si>
  <si>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</si>
  <si>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</si>
  <si>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</si>
  <si>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</si>
  <si>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</si>
  <si>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</si>
  <si>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</si>
  <si>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</si>
  <si>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</si>
  <si>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</si>
  <si>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</si>
  <si>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</si>
  <si>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</si>
  <si>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</si>
  <si>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</si>
  <si>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</si>
  <si>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</si>
  <si>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</si>
  <si>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</si>
  <si>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</si>
  <si>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</si>
  <si>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</si>
  <si>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</si>
  <si>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</si>
  <si>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</si>
  <si>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</si>
  <si>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</si>
  <si>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</si>
  <si>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</si>
  <si>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</si>
  <si>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</si>
  <si>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</si>
  <si>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</si>
  <si>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</si>
  <si>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</si>
  <si>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</si>
  <si>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</si>
  <si>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</si>
  <si>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</si>
  <si>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</si>
  <si>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</si>
  <si>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</si>
  <si>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</si>
  <si>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</si>
  <si>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</si>
  <si>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</si>
  <si>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</si>
  <si>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</si>
  <si>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</si>
  <si>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</si>
  <si>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</si>
  <si>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</si>
  <si>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</si>
  <si>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</si>
  <si>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</si>
  <si>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</si>
  <si>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</si>
  <si>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</si>
  <si>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</si>
  <si>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</si>
  <si>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</si>
  <si>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</si>
  <si>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</si>
  <si>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</si>
  <si>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</si>
  <si>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</si>
  <si>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</si>
  <si>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</si>
  <si>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</si>
  <si>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</si>
  <si>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</si>
  <si>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</si>
  <si>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</si>
  <si>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</si>
  <si>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</si>
  <si>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</si>
  <si>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</si>
  <si>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</si>
  <si>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</si>
  <si>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</si>
  <si>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</si>
  <si>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</si>
  <si>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</si>
  <si>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</si>
  <si>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</si>
  <si>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</si>
  <si>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</si>
  <si>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</si>
  <si>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</si>
  <si>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</si>
  <si>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</si>
  <si>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</si>
  <si>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</si>
  <si>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</si>
  <si>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</si>
  <si>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</si>
  <si>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</si>
  <si>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</si>
  <si>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</si>
  <si>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</si>
  <si>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</si>
  <si>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</si>
  <si>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</si>
  <si>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</si>
  <si>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</si>
  <si>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</si>
  <si>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</si>
  <si>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</si>
  <si>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</si>
  <si>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</si>
  <si>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</si>
  <si>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</si>
  <si>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</si>
  <si>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</si>
  <si>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</si>
  <si>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</si>
  <si>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</si>
  <si>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</si>
  <si>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</si>
  <si>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</si>
  <si>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</si>
  <si>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</si>
  <si>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</si>
  <si>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</si>
  <si>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</si>
  <si>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</si>
  <si>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</si>
  <si>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</si>
  <si>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</si>
  <si>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</si>
  <si>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</si>
  <si>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</si>
  <si>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</si>
  <si>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</si>
  <si>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</si>
  <si>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</si>
  <si>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</si>
  <si>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</si>
  <si>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</si>
  <si>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</si>
  <si>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</si>
  <si>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</si>
  <si>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</si>
  <si>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</si>
  <si>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</si>
  <si>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</si>
  <si>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</si>
  <si>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</si>
  <si>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</si>
  <si>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</si>
  <si>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</si>
  <si>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</si>
  <si>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</si>
  <si>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</si>
  <si>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</si>
  <si>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</si>
  <si>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</si>
  <si>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</si>
  <si>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</si>
  <si>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</si>
  <si>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</si>
  <si>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</si>
  <si>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</si>
  <si>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</si>
  <si>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</si>
  <si>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</si>
  <si>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</si>
  <si>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</si>
  <si>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</si>
  <si>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</si>
  <si>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</si>
  <si>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</si>
  <si>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</si>
  <si>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</si>
  <si>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</si>
  <si>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</si>
  <si>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</si>
  <si>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</si>
  <si>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</si>
  <si>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</si>
  <si>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</si>
  <si>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</si>
  <si>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</si>
  <si>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</si>
  <si>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</si>
  <si>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</si>
  <si>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</si>
  <si>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</si>
  <si>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</si>
  <si>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</si>
  <si>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</si>
  <si>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</si>
  <si>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</si>
  <si>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</si>
  <si>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</si>
  <si>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</si>
  <si>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</si>
  <si>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</si>
  <si>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</si>
  <si>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</si>
  <si>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</si>
  <si>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</si>
  <si>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</si>
  <si>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</si>
  <si>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</si>
  <si>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</si>
  <si>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</si>
  <si>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</si>
  <si>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</si>
  <si>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</si>
  <si>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</si>
  <si>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</si>
  <si>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</si>
  <si>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</si>
  <si>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</si>
  <si>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</si>
  <si>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</si>
  <si>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</si>
  <si>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</si>
  <si>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</si>
  <si>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</si>
  <si>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</si>
  <si>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</si>
  <si>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</si>
  <si>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</si>
  <si>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</si>
  <si>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</si>
  <si>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</si>
  <si>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</si>
  <si>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</si>
  <si>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</si>
  <si>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</si>
  <si>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</si>
  <si>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</si>
  <si>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</si>
  <si>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</si>
  <si>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</si>
  <si>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</si>
  <si>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</si>
  <si>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</si>
  <si>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</si>
  <si>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</si>
  <si>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</si>
  <si>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</si>
  <si>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</si>
  <si>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</si>
  <si>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</si>
  <si>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</si>
  <si>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</si>
  <si>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</si>
  <si>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</si>
  <si>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</si>
  <si>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</si>
  <si>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</si>
  <si>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</si>
  <si>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</si>
  <si>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</si>
  <si>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</si>
  <si>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</si>
  <si>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</si>
  <si>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</si>
  <si>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</si>
  <si>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</si>
  <si>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</si>
  <si>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</si>
  <si>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</si>
  <si>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</si>
  <si>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</si>
  <si>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</si>
  <si>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</si>
  <si>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</si>
  <si>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</si>
  <si>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</si>
  <si>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</si>
  <si>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</si>
  <si>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</si>
  <si>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</si>
  <si>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</si>
  <si>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</si>
  <si>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</si>
  <si>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</si>
  <si>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</si>
  <si>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</si>
  <si>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</si>
  <si>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</si>
  <si>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</si>
  <si>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</si>
  <si>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</si>
  <si>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</si>
  <si>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</si>
  <si>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</si>
  <si>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</si>
  <si>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</si>
  <si>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</si>
  <si>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</si>
  <si>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</si>
  <si>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</si>
  <si>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</si>
  <si>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</si>
  <si>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</si>
  <si>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</si>
  <si>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</si>
  <si>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</si>
  <si>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</si>
  <si>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</si>
  <si>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</si>
  <si>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</si>
  <si>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</si>
  <si>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</si>
  <si>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</si>
  <si>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</si>
  <si>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</si>
  <si>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</si>
  <si>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</si>
  <si>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</si>
  <si>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</si>
  <si>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</si>
  <si>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</si>
  <si>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</si>
  <si>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</si>
  <si>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</si>
  <si>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</si>
  <si>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</si>
  <si>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</si>
  <si>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</si>
  <si>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</si>
  <si>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</si>
  <si>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</si>
  <si>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</si>
  <si>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</si>
  <si>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</si>
  <si>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</si>
  <si>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</si>
  <si>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</si>
  <si>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</si>
  <si>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</si>
  <si>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</si>
  <si>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</si>
  <si>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</si>
  <si>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</si>
  <si>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</si>
  <si>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</si>
  <si>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</si>
  <si>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</si>
  <si>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</si>
  <si>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</si>
  <si>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</si>
  <si>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</si>
  <si>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</si>
  <si>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</si>
  <si>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</si>
  <si>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</si>
  <si>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</si>
  <si>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</si>
  <si>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</si>
  <si>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</si>
  <si>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</si>
  <si>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</si>
  <si>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</si>
  <si>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</si>
  <si>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</si>
  <si>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</si>
  <si>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</si>
  <si>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</si>
  <si>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</si>
  <si>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</si>
  <si>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</si>
  <si>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</si>
  <si>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</si>
  <si>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</si>
  <si>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</si>
  <si>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</si>
  <si>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</si>
  <si>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</si>
  <si>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</si>
  <si>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</si>
  <si>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</si>
  <si>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</si>
  <si>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</si>
  <si>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</si>
  <si>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</si>
  <si>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</si>
  <si>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</si>
  <si>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</si>
  <si>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</si>
  <si>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</si>
  <si>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</si>
  <si>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</si>
  <si>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</si>
  <si>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</si>
  <si>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</si>
  <si>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</si>
  <si>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</si>
  <si>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</si>
  <si>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</si>
  <si>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</si>
  <si>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</si>
  <si>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</si>
  <si>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</si>
  <si>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</si>
  <si>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</si>
  <si>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</si>
  <si>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</si>
  <si>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</si>
  <si>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</si>
  <si>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</si>
  <si>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</si>
  <si>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</si>
  <si>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</si>
  <si>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</si>
  <si>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</si>
  <si>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</si>
  <si>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</si>
  <si>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</si>
  <si>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</si>
  <si>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</si>
  <si>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</si>
  <si>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</si>
  <si>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</si>
  <si>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</si>
  <si>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</si>
  <si>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</si>
  <si>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</si>
  <si>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</si>
  <si>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</si>
  <si>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</si>
  <si>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</si>
  <si>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</si>
  <si>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</si>
  <si>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</si>
  <si>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</si>
  <si>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</si>
  <si>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</si>
  <si>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</si>
  <si>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</si>
  <si>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</si>
  <si>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</si>
  <si>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</si>
  <si>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</si>
  <si>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</si>
  <si>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</si>
  <si>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</si>
  <si>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</si>
  <si>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</si>
  <si>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</si>
  <si>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</si>
  <si>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</si>
  <si>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</si>
  <si>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</si>
  <si>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</si>
  <si>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</si>
  <si>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</si>
  <si>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</si>
  <si>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</si>
  <si>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</si>
  <si>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</si>
  <si>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</si>
  <si>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</si>
  <si>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</si>
  <si>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</si>
  <si>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</si>
  <si>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</si>
  <si>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</si>
  <si>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</si>
  <si>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</si>
  <si>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</si>
  <si>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</si>
  <si>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</si>
  <si>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</si>
  <si>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</si>
  <si>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</si>
  <si>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</si>
  <si>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</si>
  <si>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</si>
  <si>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</si>
  <si>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</si>
  <si>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</si>
  <si>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</si>
  <si>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</si>
  <si>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</si>
  <si>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</si>
  <si>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</si>
  <si>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</si>
  <si>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</si>
  <si>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</si>
  <si>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</si>
  <si>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</si>
  <si>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</si>
  <si>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</si>
  <si>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</si>
  <si>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</si>
  <si>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</si>
  <si>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</si>
  <si>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</si>
  <si>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</si>
  <si>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</si>
  <si>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</si>
  <si>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</si>
  <si>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</si>
  <si>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</si>
  <si>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</si>
  <si>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</si>
  <si>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</si>
  <si>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</si>
  <si>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</si>
  <si>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</si>
  <si>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</si>
  <si>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</si>
  <si>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</si>
  <si>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</si>
  <si>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</si>
  <si>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</si>
  <si>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</si>
  <si>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</si>
  <si>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</si>
  <si>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</si>
  <si>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</si>
  <si>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</si>
  <si>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</si>
  <si>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</si>
  <si>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</si>
  <si>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</si>
  <si>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</si>
  <si>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</si>
  <si>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</si>
  <si>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</si>
  <si>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</si>
  <si>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</si>
  <si>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</si>
  <si>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</si>
  <si>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</si>
  <si>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</si>
  <si>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</si>
  <si>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</si>
  <si>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</si>
  <si>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</si>
  <si>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</si>
  <si>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</si>
  <si>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</si>
  <si>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</si>
  <si>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</si>
  <si>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</si>
  <si>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</si>
  <si>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</si>
  <si>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</si>
  <si>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</si>
  <si>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</si>
  <si>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</si>
  <si>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</si>
  <si>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</si>
  <si>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</si>
  <si>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</si>
  <si>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</si>
  <si>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</si>
  <si>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</si>
  <si>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</si>
  <si>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</si>
  <si>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</si>
  <si>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</si>
  <si>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</si>
  <si>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</si>
  <si>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</si>
  <si>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</si>
  <si>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</si>
  <si>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</si>
  <si>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</si>
  <si>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</si>
  <si>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</si>
  <si>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</si>
  <si>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</si>
  <si>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</si>
  <si>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</si>
  <si>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</si>
  <si>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</si>
  <si>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</si>
  <si>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</si>
  <si>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</si>
  <si>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</si>
  <si>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</si>
  <si>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</si>
  <si>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</si>
  <si>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</si>
  <si>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</si>
  <si>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</si>
  <si>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</si>
  <si>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</si>
  <si>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</si>
  <si>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</si>
  <si>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</si>
  <si>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</si>
  <si>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</si>
  <si>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</si>
  <si>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</si>
  <si>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</si>
  <si>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</si>
  <si>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</si>
  <si>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</si>
  <si>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</si>
  <si>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</si>
  <si>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</si>
  <si>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</si>
  <si>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</si>
  <si>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</si>
  <si>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</si>
  <si>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</si>
  <si>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</si>
  <si>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</si>
  <si>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</si>
  <si>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</si>
  <si>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</si>
  <si>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</si>
  <si>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</si>
  <si>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</si>
  <si>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</si>
  <si>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</si>
  <si>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</si>
  <si>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</si>
  <si>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</si>
  <si>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</si>
  <si>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</si>
  <si>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</si>
  <si>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</si>
  <si>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</si>
  <si>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</si>
  <si>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</si>
  <si>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</si>
  <si>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</si>
  <si>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</si>
  <si>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</si>
  <si>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</si>
  <si>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</si>
  <si>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</si>
  <si>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</si>
  <si>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</si>
  <si>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</si>
  <si>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</si>
  <si>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</si>
  <si>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</si>
  <si>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</si>
  <si>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</si>
  <si>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</si>
  <si>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</si>
  <si>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</si>
  <si>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</si>
  <si>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</si>
  <si>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</si>
  <si>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</si>
  <si>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</si>
  <si>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</si>
  <si>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</si>
  <si>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</si>
  <si>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</si>
  <si>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</si>
  <si>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</si>
  <si>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</si>
  <si>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</si>
  <si>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</si>
  <si>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</si>
  <si>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</si>
  <si>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</si>
  <si>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</si>
  <si>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</si>
  <si>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</si>
  <si>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</si>
  <si>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</si>
  <si>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</si>
  <si>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</si>
  <si>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</si>
  <si>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</si>
  <si>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</si>
  <si>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</si>
  <si>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</si>
  <si>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</si>
  <si>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</si>
  <si>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</si>
  <si>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</si>
  <si>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</si>
  <si>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</si>
  <si>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</si>
  <si>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</si>
  <si>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</si>
  <si>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</si>
  <si>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</si>
  <si>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</si>
  <si>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</si>
  <si>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</si>
  <si>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</si>
  <si>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</si>
  <si>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</si>
  <si>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</si>
  <si>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</si>
  <si>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</si>
  <si>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</si>
  <si>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</si>
  <si>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</si>
  <si>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</si>
  <si>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</si>
  <si>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</si>
  <si>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</si>
  <si>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</si>
  <si>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</si>
  <si>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</si>
  <si>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</si>
  <si>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</si>
  <si>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</si>
  <si>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</si>
  <si>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</si>
  <si>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</si>
  <si>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</si>
  <si>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</si>
  <si>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</si>
  <si>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</si>
  <si>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</si>
  <si>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</si>
  <si>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</si>
  <si>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</si>
  <si>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</si>
  <si>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</si>
  <si>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</si>
  <si>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</si>
  <si>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</si>
  <si>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</si>
  <si>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</si>
  <si>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</si>
  <si>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</si>
  <si>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</si>
  <si>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</si>
  <si>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</si>
  <si>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</si>
  <si>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</si>
  <si>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</si>
  <si>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</si>
  <si>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</si>
  <si>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</si>
  <si>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</si>
  <si>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</si>
  <si>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</si>
  <si>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</si>
  <si>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</si>
  <si>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</si>
  <si>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</si>
  <si>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</si>
  <si>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</si>
  <si>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</si>
  <si>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</si>
  <si>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</si>
  <si>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</si>
  <si>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</si>
  <si>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</si>
  <si>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</si>
  <si>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</si>
  <si>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</si>
  <si>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</si>
  <si>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</si>
  <si>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</si>
  <si>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</si>
  <si>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</si>
  <si>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</si>
  <si>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</si>
  <si>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</si>
  <si>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</si>
  <si>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</si>
  <si>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</si>
  <si>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</si>
  <si>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</si>
  <si>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</si>
  <si>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</si>
  <si>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</si>
  <si>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</si>
  <si>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</si>
  <si>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</si>
  <si>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</si>
  <si>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</si>
  <si>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</si>
  <si>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</si>
  <si>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</si>
  <si>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</si>
  <si>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</si>
  <si>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</si>
  <si>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</si>
  <si>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</si>
  <si>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</si>
  <si>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</si>
  <si>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</si>
  <si>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</si>
  <si>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</si>
  <si>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</si>
  <si>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</si>
  <si>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</si>
  <si>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</si>
  <si>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</si>
  <si>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</si>
  <si>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</si>
  <si>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</si>
  <si>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</si>
  <si>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</si>
  <si>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</si>
  <si>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</si>
  <si>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</si>
  <si>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</si>
  <si>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</si>
  <si>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</si>
  <si>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</si>
  <si>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</si>
  <si>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</si>
  <si>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</si>
  <si>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</si>
  <si>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</si>
  <si>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</si>
  <si>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</si>
  <si>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</si>
  <si>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</si>
  <si>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</si>
  <si>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</si>
  <si>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</si>
  <si>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</si>
  <si>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</si>
  <si>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</si>
  <si>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</si>
  <si>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</si>
  <si>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</si>
  <si>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</si>
  <si>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</si>
  <si>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</si>
  <si>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</si>
  <si>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</si>
  <si>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</si>
  <si>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</si>
  <si>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</si>
  <si>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</si>
  <si>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</si>
  <si>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</si>
  <si>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</si>
  <si>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</si>
  <si>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</si>
  <si>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</si>
  <si>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</si>
  <si>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</si>
  <si>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</si>
  <si>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</si>
  <si>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</si>
  <si>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</si>
  <si>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</si>
  <si>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</si>
  <si>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</si>
  <si>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</si>
  <si>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</si>
  <si>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</si>
  <si>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</si>
  <si>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</si>
  <si>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</si>
  <si>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</si>
  <si>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</si>
  <si>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</si>
  <si>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</si>
  <si>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</si>
  <si>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</si>
  <si>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</si>
  <si>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</si>
  <si>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</si>
  <si>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</si>
  <si>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</si>
  <si>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</si>
  <si>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</si>
  <si>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</si>
  <si>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</si>
  <si>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</si>
  <si>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</si>
  <si>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</si>
  <si>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</si>
  <si>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</si>
  <si>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</si>
  <si>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</si>
  <si>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</si>
  <si>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</si>
  <si>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</si>
  <si>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</si>
  <si>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</si>
  <si>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</si>
  <si>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</si>
  <si>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</si>
  <si>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</si>
  <si>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</si>
  <si>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</si>
  <si>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</si>
  <si>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</si>
  <si>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</si>
  <si>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</si>
  <si>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</si>
  <si>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</si>
  <si>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</si>
  <si>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</si>
  <si>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</si>
  <si>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</si>
  <si>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</si>
  <si>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</si>
  <si>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</si>
  <si>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</si>
  <si>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</si>
  <si>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</si>
  <si>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</si>
  <si>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</si>
  <si>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</si>
  <si>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</si>
  <si>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</si>
  <si>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</si>
  <si>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</si>
  <si>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</si>
  <si>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</si>
  <si>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</si>
  <si>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</si>
  <si>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</si>
  <si>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</si>
  <si>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</si>
  <si>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</si>
  <si>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</si>
  <si>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</si>
  <si>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</si>
  <si>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</si>
  <si>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</si>
  <si>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</si>
  <si>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</si>
  <si>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</si>
  <si>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</si>
  <si>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</si>
  <si>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</si>
  <si>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</si>
  <si>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</si>
  <si>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</si>
  <si>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</si>
  <si>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</si>
  <si>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</si>
  <si>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</si>
  <si>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</si>
  <si>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</si>
  <si>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</si>
  <si>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</si>
  <si>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</si>
  <si>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</si>
  <si>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</si>
  <si>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</si>
  <si>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</si>
  <si>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</si>
  <si>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</si>
  <si>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</si>
  <si>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</si>
  <si>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</si>
  <si>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</si>
  <si>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</si>
  <si>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</si>
  <si>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</si>
  <si>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</si>
  <si>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</si>
  <si>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</si>
  <si>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</si>
  <si>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</si>
  <si>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</si>
  <si>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</si>
  <si>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</si>
  <si>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</si>
  <si>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</si>
  <si>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</si>
  <si>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</si>
  <si>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</si>
  <si>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</si>
  <si>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</si>
  <si>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</si>
  <si>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</si>
  <si>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</si>
  <si>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</si>
  <si>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</si>
  <si>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</si>
  <si>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</si>
  <si>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</si>
  <si>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</si>
  <si>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</si>
  <si>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</si>
  <si>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</si>
  <si>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</si>
  <si>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</si>
  <si>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</si>
  <si>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</si>
  <si>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</si>
  <si>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</si>
  <si>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</si>
  <si>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</si>
  <si>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</si>
  <si>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</si>
  <si>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</si>
  <si>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</si>
  <si>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</si>
  <si>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</si>
  <si>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</si>
  <si>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</si>
  <si>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</si>
  <si>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</si>
  <si>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</si>
  <si>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</si>
  <si>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</si>
  <si>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</si>
  <si>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</si>
  <si>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</si>
  <si>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</si>
  <si>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</si>
  <si>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</si>
  <si>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</si>
  <si>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</si>
  <si>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</si>
  <si>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</si>
  <si>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</si>
  <si>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</si>
  <si>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</si>
  <si>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</si>
  <si>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</si>
  <si>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</si>
  <si>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</si>
  <si>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</si>
  <si>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</si>
  <si>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</si>
  <si>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</si>
  <si>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</si>
  <si>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</si>
  <si>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</si>
  <si>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</si>
  <si>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</si>
  <si>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</si>
  <si>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</si>
  <si>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</si>
  <si>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</si>
  <si>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</si>
  <si>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</si>
  <si>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</si>
  <si>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</si>
  <si>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</si>
  <si>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</si>
  <si>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</si>
  <si>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</si>
  <si>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</si>
  <si>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</si>
  <si>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</si>
  <si>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</si>
  <si>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</si>
  <si>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</si>
  <si>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</si>
  <si>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</si>
  <si>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</si>
  <si>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</si>
  <si>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</si>
  <si>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</si>
  <si>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</si>
  <si>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</si>
  <si>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</si>
  <si>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</si>
  <si>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</si>
  <si>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</si>
  <si>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</si>
  <si>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</si>
  <si>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</si>
  <si>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</si>
  <si>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</si>
  <si>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</si>
  <si>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</si>
  <si>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</si>
  <si>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</si>
  <si>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</si>
  <si>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</si>
  <si>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</si>
  <si>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</si>
  <si>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</si>
  <si>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</si>
  <si>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</si>
  <si>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</si>
  <si>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</si>
  <si>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</si>
  <si>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</si>
  <si>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</si>
  <si>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</si>
  <si>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</si>
  <si>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</si>
  <si>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</si>
  <si>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</si>
  <si>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</si>
  <si>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</si>
  <si>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</si>
  <si>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</si>
  <si>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</si>
  <si>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</si>
  <si>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</si>
  <si>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</si>
  <si>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</si>
  <si>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</si>
  <si>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</si>
  <si>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</si>
  <si>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</si>
  <si>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</si>
  <si>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</si>
  <si>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</si>
  <si>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</si>
  <si>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</si>
  <si>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</si>
  <si>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</si>
  <si>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</si>
  <si>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</si>
  <si>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</si>
  <si>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</si>
  <si>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</si>
  <si>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</si>
  <si>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</si>
  <si>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</si>
  <si>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</si>
  <si>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</si>
  <si>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</si>
  <si>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</si>
  <si>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</si>
  <si>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</si>
  <si>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</si>
  <si>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</si>
  <si>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</si>
  <si>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</si>
  <si>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</si>
  <si>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</si>
  <si>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</si>
  <si>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</si>
  <si>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</si>
  <si>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</si>
  <si>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</si>
  <si>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</si>
  <si>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</si>
  <si>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</si>
  <si>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</si>
  <si>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</si>
  <si>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</si>
  <si>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</si>
  <si>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</si>
  <si>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</si>
  <si>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</si>
  <si>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</si>
  <si>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</si>
  <si>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</si>
  <si>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</si>
  <si>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</si>
  <si>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</si>
  <si>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</si>
  <si>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</si>
  <si>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</si>
  <si>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</si>
  <si>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</si>
  <si>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</si>
  <si>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</si>
  <si>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</si>
  <si>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</si>
  <si>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</si>
  <si>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</si>
  <si>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</si>
  <si>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</si>
  <si>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</si>
  <si>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</si>
  <si>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</si>
  <si>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</si>
  <si>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</si>
  <si>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</si>
  <si>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</si>
  <si>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</si>
  <si>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</si>
  <si>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</si>
  <si>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</si>
  <si>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</si>
  <si>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</si>
  <si>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</si>
  <si>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</si>
  <si>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</si>
  <si>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</si>
  <si>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</si>
  <si>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</si>
  <si>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</si>
  <si>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</si>
  <si>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</si>
  <si>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</si>
  <si>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</si>
  <si>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</si>
  <si>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</si>
  <si>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</si>
  <si>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</si>
  <si>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</si>
  <si>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</si>
  <si>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</si>
  <si>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</si>
  <si>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</si>
  <si>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</si>
  <si>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</si>
  <si>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</si>
  <si>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</si>
  <si>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</si>
  <si>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</si>
  <si>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</si>
  <si>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</si>
  <si>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</si>
  <si>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</si>
  <si>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</si>
  <si>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</si>
  <si>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</si>
  <si>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</si>
  <si>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</si>
  <si>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</si>
  <si>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</si>
  <si>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</si>
  <si>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</si>
  <si>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</si>
  <si>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</si>
  <si>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</si>
  <si>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</si>
  <si>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</si>
  <si>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</si>
  <si>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</si>
  <si>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</si>
  <si>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</si>
  <si>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</si>
  <si>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</si>
  <si>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</si>
  <si>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</si>
  <si>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</si>
  <si>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</si>
  <si>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</si>
  <si>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</si>
  <si>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</si>
  <si>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</si>
  <si>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</si>
  <si>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</si>
  <si>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</si>
  <si>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</si>
  <si>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</si>
  <si>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</si>
  <si>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</si>
  <si>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</si>
  <si>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</si>
  <si>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</si>
  <si>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</si>
  <si>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</si>
  <si>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</si>
  <si>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</si>
  <si>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</si>
  <si>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</si>
  <si>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</si>
  <si>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</si>
  <si>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</si>
  <si>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</si>
  <si>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</si>
  <si>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</si>
  <si>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</si>
  <si>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</si>
  <si>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</si>
  <si>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</si>
  <si>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</si>
  <si>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</si>
  <si>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</si>
  <si>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</si>
  <si>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</si>
  <si>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</si>
  <si>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</si>
  <si>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</si>
  <si>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</si>
  <si>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</si>
  <si>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</si>
  <si>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</si>
  <si>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</si>
  <si>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</si>
  <si>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</si>
  <si>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</si>
  <si>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</si>
  <si>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</si>
  <si>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</si>
  <si>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</si>
  <si>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</si>
  <si>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</si>
  <si>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</si>
  <si>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</si>
  <si>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</si>
  <si>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</si>
  <si>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</si>
  <si>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</si>
  <si>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</si>
  <si>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</si>
  <si>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</si>
  <si>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</si>
  <si>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</si>
  <si>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</si>
  <si>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</si>
  <si>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</si>
  <si>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</si>
  <si>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</si>
  <si>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</si>
  <si>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</si>
  <si>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</si>
  <si>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</si>
  <si>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</si>
  <si>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</si>
  <si>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</si>
  <si>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</si>
  <si>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</si>
  <si>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</si>
  <si>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</si>
  <si>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</si>
  <si>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</si>
  <si>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</si>
  <si>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</si>
  <si>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</si>
  <si>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</si>
  <si>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</si>
  <si>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</si>
  <si>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</si>
  <si>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</si>
  <si>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</si>
  <si>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</si>
  <si>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</si>
  <si>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</si>
  <si>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</si>
  <si>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</si>
  <si>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</si>
  <si>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</si>
  <si>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</si>
  <si>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</si>
  <si>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</si>
  <si>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</si>
  <si>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</si>
  <si>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</si>
  <si>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</si>
  <si>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</si>
  <si>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</si>
  <si>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</si>
  <si>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</si>
  <si>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</si>
  <si>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</si>
  <si>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</si>
  <si>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</si>
  <si>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</si>
  <si>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</si>
  <si>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</si>
  <si>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</si>
  <si>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</si>
  <si>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</si>
  <si>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</si>
  <si>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</si>
  <si>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</si>
  <si>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</si>
  <si>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</si>
  <si>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</si>
  <si>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</si>
  <si>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</si>
  <si>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</si>
  <si>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</si>
  <si>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</si>
  <si>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</si>
  <si>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</si>
  <si>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</si>
  <si>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</si>
  <si>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</si>
  <si>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</si>
  <si>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</si>
  <si>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</si>
  <si>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</si>
  <si>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</si>
  <si>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</si>
  <si>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</si>
  <si>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</si>
  <si>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</si>
  <si>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</si>
  <si>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</si>
  <si>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</si>
  <si>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</si>
  <si>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</si>
  <si>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</si>
  <si>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</si>
  <si>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</si>
  <si>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</si>
  <si>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</si>
  <si>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</si>
  <si>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</si>
  <si>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</si>
  <si>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</si>
  <si>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</si>
  <si>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</si>
  <si>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</si>
  <si>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</si>
  <si>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</si>
  <si>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</si>
  <si>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</si>
  <si>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</si>
  <si>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</si>
  <si>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</si>
  <si>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</si>
  <si>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</si>
  <si>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</si>
  <si>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</si>
  <si>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</si>
  <si>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</si>
  <si>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</si>
  <si>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</si>
  <si>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</si>
  <si>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</si>
  <si>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</si>
  <si>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</si>
  <si>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</si>
  <si>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</si>
  <si>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</si>
  <si>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</si>
  <si>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</si>
  <si>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</si>
  <si>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</si>
  <si>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</si>
  <si>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</si>
  <si>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</si>
  <si>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</si>
  <si>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</si>
  <si>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</si>
  <si>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</si>
  <si>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</si>
  <si>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</si>
  <si>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</si>
  <si>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</si>
  <si>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</si>
  <si>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</si>
  <si>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</si>
  <si>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</si>
  <si>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</si>
  <si>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</si>
  <si>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</si>
  <si>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</si>
  <si>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</si>
  <si>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</si>
  <si>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</si>
  <si>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</si>
  <si>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</si>
  <si>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</si>
  <si>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</si>
  <si>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</si>
  <si>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</si>
  <si>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</si>
  <si>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</si>
  <si>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</si>
  <si>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</si>
  <si>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</si>
  <si>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</si>
  <si>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</si>
  <si>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</si>
  <si>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</si>
  <si>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</si>
  <si>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</si>
  <si>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</si>
  <si>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</si>
  <si>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</si>
  <si>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</si>
  <si>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</si>
  <si>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</si>
  <si>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</si>
  <si>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</si>
  <si>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</si>
  <si>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</si>
  <si>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</si>
  <si>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</si>
  <si>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</si>
  <si>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</si>
  <si>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</si>
  <si>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</si>
  <si>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</si>
  <si>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</si>
  <si>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</si>
  <si>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</si>
  <si>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</si>
  <si>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</si>
  <si>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</si>
  <si>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</si>
  <si>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</si>
  <si>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</si>
  <si>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</si>
  <si>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</si>
  <si>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</si>
  <si>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</si>
  <si>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</si>
  <si>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</si>
  <si>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</si>
  <si>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</si>
  <si>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</si>
  <si>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</si>
  <si>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</si>
  <si>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</si>
  <si>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</si>
  <si>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</si>
  <si>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</si>
  <si>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</si>
  <si>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</si>
  <si>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</si>
  <si>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</si>
  <si>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</si>
  <si>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</si>
  <si>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</si>
  <si>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</si>
  <si>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</si>
  <si>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</si>
  <si>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</si>
  <si>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</si>
  <si>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</si>
  <si>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</si>
  <si>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</si>
  <si>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</si>
  <si>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</si>
  <si>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</si>
  <si>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</si>
  <si>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</si>
  <si>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</si>
  <si>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</si>
  <si>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</si>
  <si>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</si>
  <si>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</si>
  <si>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</si>
  <si>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</si>
  <si>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</si>
  <si>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</si>
  <si>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</si>
  <si>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</si>
  <si>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</si>
  <si>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</si>
  <si>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</si>
  <si>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</si>
  <si>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</si>
  <si>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</si>
  <si>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</si>
  <si>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</si>
  <si>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</si>
  <si>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</si>
  <si>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</si>
  <si>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</si>
  <si>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</si>
  <si>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</si>
  <si>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</si>
  <si>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</si>
  <si>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</si>
  <si>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</si>
  <si>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</si>
  <si>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</si>
  <si>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</si>
  <si>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</si>
  <si>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</si>
  <si>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</si>
  <si>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</si>
  <si>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</si>
  <si>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</si>
  <si>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</si>
  <si>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</si>
  <si>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</si>
  <si>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</si>
  <si>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</si>
  <si>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</si>
  <si>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</si>
  <si>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</si>
  <si>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</si>
  <si>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</si>
  <si>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</si>
  <si>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</si>
  <si>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</si>
  <si>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</si>
  <si>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</si>
  <si>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</si>
  <si>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</si>
  <si>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</si>
  <si>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</si>
  <si>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</si>
  <si>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</si>
  <si>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</si>
  <si>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</si>
  <si>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</si>
  <si>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</si>
  <si>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</si>
  <si>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</si>
  <si>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</si>
  <si>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</si>
  <si>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</si>
  <si>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</si>
  <si>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</si>
  <si>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</si>
  <si>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</si>
  <si>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</si>
  <si>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</si>
  <si>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</si>
  <si>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</si>
  <si>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</si>
  <si>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</si>
  <si>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</si>
  <si>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</si>
  <si>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</si>
  <si>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</si>
  <si>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</si>
  <si>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</si>
  <si>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</si>
  <si>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</si>
  <si>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</si>
  <si>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</si>
  <si>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</si>
  <si>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</si>
  <si>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</si>
  <si>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</si>
  <si>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</si>
  <si>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</si>
  <si>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</si>
  <si>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</si>
  <si>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</si>
  <si>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</si>
  <si>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</si>
  <si>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</si>
  <si>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</si>
  <si>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</si>
  <si>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</si>
  <si>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</si>
  <si>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</si>
  <si>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</si>
  <si>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</si>
  <si>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</si>
  <si>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</si>
  <si>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</si>
  <si>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</si>
  <si>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</si>
  <si>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</si>
  <si>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</si>
  <si>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</si>
  <si>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</si>
  <si>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</si>
  <si>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</si>
  <si>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</si>
  <si>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</si>
  <si>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</si>
  <si>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</si>
  <si>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</si>
  <si>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</si>
  <si>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</si>
  <si>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</si>
  <si>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</si>
  <si>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</si>
  <si>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</si>
  <si>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</si>
  <si>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</si>
  <si>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</si>
  <si>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</si>
  <si>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</si>
  <si>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</si>
  <si>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</si>
  <si>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</si>
  <si>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</si>
  <si>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</si>
  <si>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</si>
  <si>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</si>
  <si>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</si>
  <si>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</si>
  <si>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</si>
  <si>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</si>
  <si>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</si>
  <si>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</si>
  <si>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</si>
  <si>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</si>
  <si>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</si>
  <si>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</si>
  <si>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</si>
  <si>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</si>
  <si>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</si>
  <si>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</si>
  <si>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</si>
  <si>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</si>
  <si>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</si>
  <si>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</si>
  <si>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</si>
  <si>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</si>
  <si>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</si>
  <si>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</si>
  <si>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</si>
  <si>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</si>
  <si>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</si>
  <si>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</si>
  <si>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</si>
  <si>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</si>
  <si>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</si>
  <si>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</si>
  <si>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</si>
  <si>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</si>
  <si>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</si>
  <si>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</si>
  <si>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</si>
  <si>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</si>
  <si>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</si>
  <si>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</si>
  <si>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</si>
  <si>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</si>
  <si>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</si>
  <si>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</si>
  <si>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</si>
  <si>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</si>
  <si>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</si>
  <si>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</si>
  <si>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</si>
  <si>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</si>
  <si>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</si>
  <si>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</si>
  <si>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</si>
  <si>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</si>
  <si>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</si>
  <si>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</si>
  <si>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</si>
  <si>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</si>
  <si>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</si>
  <si>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</si>
  <si>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</si>
  <si>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</si>
  <si>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</si>
  <si>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</si>
  <si>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</si>
  <si>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</si>
  <si>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</si>
  <si>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</si>
  <si>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</si>
  <si>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</si>
  <si>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</si>
  <si>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</si>
  <si>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</si>
  <si>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</si>
  <si>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</si>
  <si>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</si>
  <si>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</si>
  <si>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</si>
  <si>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</si>
  <si>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</si>
  <si>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</si>
  <si>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</si>
  <si>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</si>
  <si>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</si>
  <si>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</si>
  <si>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</si>
  <si>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</si>
  <si>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</si>
  <si>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</si>
  <si>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</si>
  <si>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</si>
  <si>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</si>
  <si>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</si>
  <si>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</si>
  <si>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</si>
  <si>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</si>
  <si>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</si>
  <si>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</si>
  <si>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</si>
  <si>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</si>
  <si>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</si>
  <si>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</si>
  <si>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</si>
  <si>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</si>
  <si>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</si>
  <si>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</si>
  <si>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</si>
  <si>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</si>
  <si>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</si>
  <si>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</si>
  <si>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</si>
  <si>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</si>
  <si>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</si>
  <si>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</si>
  <si>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</si>
  <si>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</si>
  <si>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</si>
  <si>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</si>
  <si>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</si>
  <si>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</si>
  <si>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</si>
  <si>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</si>
  <si>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</si>
  <si>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</si>
  <si>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</si>
  <si>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</si>
  <si>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</si>
  <si>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</si>
  <si>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</si>
  <si>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</si>
  <si>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</si>
  <si>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</si>
  <si>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</si>
  <si>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</si>
  <si>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</si>
  <si>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</si>
  <si>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</si>
  <si>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</si>
  <si>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</si>
  <si>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</si>
  <si>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</si>
  <si>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</si>
  <si>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</si>
  <si>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</si>
  <si>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</si>
  <si>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</si>
  <si>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</si>
  <si>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</si>
  <si>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</si>
  <si>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</si>
  <si>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</si>
  <si>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</si>
  <si>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</si>
  <si>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</si>
  <si>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</si>
  <si>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</si>
  <si>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</si>
  <si>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</si>
  <si>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</si>
  <si>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</si>
  <si>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</si>
  <si>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</si>
  <si>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</si>
  <si>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</si>
  <si>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</si>
  <si>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</si>
  <si>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</si>
  <si>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</si>
  <si>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</si>
  <si>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</si>
  <si>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</si>
  <si>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</si>
  <si>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</si>
  <si>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</si>
  <si>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</si>
  <si>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</si>
  <si>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</si>
  <si>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</si>
  <si>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</si>
  <si>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</si>
  <si>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</si>
  <si>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</si>
  <si>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</si>
  <si>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</si>
  <si>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</si>
  <si>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</si>
  <si>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</si>
  <si>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</si>
  <si>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</si>
  <si>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</si>
  <si>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</si>
  <si>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</si>
  <si>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</si>
  <si>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</si>
  <si>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</si>
  <si>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</si>
  <si>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</si>
  <si>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</si>
  <si>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</si>
  <si>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</si>
  <si>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</si>
  <si>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</si>
  <si>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</si>
  <si>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</si>
  <si>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</si>
  <si>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</si>
  <si>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</si>
  <si>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</si>
  <si>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</si>
  <si>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</si>
  <si>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</si>
  <si>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</si>
  <si>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</si>
  <si>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</si>
  <si>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</si>
  <si>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</si>
  <si>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</si>
  <si>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</si>
  <si>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</si>
  <si>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</si>
  <si>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</si>
  <si>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</si>
  <si>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</si>
  <si>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</si>
  <si>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</si>
  <si>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</si>
  <si>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</si>
  <si>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</si>
  <si>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</si>
  <si>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</si>
  <si>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</si>
  <si>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</si>
  <si>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</si>
  <si>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</si>
  <si>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</si>
  <si>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</si>
  <si>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</si>
  <si>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</si>
  <si>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</si>
  <si>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</si>
  <si>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</si>
  <si>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</si>
  <si>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</si>
  <si>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</si>
  <si>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</si>
  <si>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</si>
  <si>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</si>
  <si>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</si>
  <si>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</si>
  <si>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</si>
  <si>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</si>
  <si>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</si>
  <si>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</si>
  <si>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</si>
  <si>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</si>
  <si>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</si>
  <si>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</si>
  <si>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</si>
  <si>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</si>
  <si>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</si>
  <si>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</si>
  <si>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</si>
  <si>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PCM-20251126-00000983
</t>
  </si>
  <si>
    <t xml:space="preserve">2025-11-26 12:39:10
</t>
  </si>
  <si>
    <t>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</si>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</sst>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49" dataDxfId="148" headerRowBorderDxfId="146" tableBorderDxfId="147" totalsRowBorderDxfId="145">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324.58599814814806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45987.534424074074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45987.534424074074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45987.534424074074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45987.534424074074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45987.534424074074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45987.534424074074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45987.534424074074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45987.534424074074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45987.534424074074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45987.534424074074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45987.534424074074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45987.534424074074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45987.534424074074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45987.534424074074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45987.534424074074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45987.534424074074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45987.534424074074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45987.534424074074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45987.534424074074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45987.534424074074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45987.534424074074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45987.534424074074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45987.534424074074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45987.534424074074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45987.534424074074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45987.534424074074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45987.534424074074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45987.534424074074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45987.534424074074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45987.534424074074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45987.534424074074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45987.534424074074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45987.534424074074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45987.534424074074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45987.534424074074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45987.534424074074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45987.534424074074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45987.534424074074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45987.534424074074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45987.534424074074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45987.534424074074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45987.534424074074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45987.534424074074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45987.534424074074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45987.534424074074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45987.534424074074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45987.534424074074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45987.534424074074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45987.534424074074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45987.534424074074</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162.53458611111273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3.1470050925927353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0.13910000000032596</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0.15495648148498731</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7.6947222223680001E-2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39116</v>
      </c>
      <c r="B8" s="18" t="str">
        <f>IFERROR(VLOOKUP(D8,DB!A:K,11,0),"")</f>
        <v>R2</v>
      </c>
      <c r="C8" s="18">
        <v>1</v>
      </c>
      <c r="D8" s="18" t="s">
        <v>14503</v>
      </c>
      <c r="E8" s="99" t="s">
        <v>39021</v>
      </c>
      <c r="F8" s="100">
        <v>45987.532118055555</v>
      </c>
      <c r="G8" s="101">
        <f ca="1">IFERROR(NOW()-F8,"-")</f>
        <v>2.3060185194481164E-3</v>
      </c>
      <c r="H8" s="145" t="s">
        <v>39117</v>
      </c>
      <c r="I8" s="18" t="str">
        <f>IFERROR(VLOOKUP(D8,DB!A:F,6,0),"")</f>
        <v>SCECO</v>
      </c>
      <c r="J8" s="18" t="str">
        <f>IFERROR(VLOOKUP(D8,DB!A:G,7,0),"")</f>
        <v>Dead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45987.534424074074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45987.534424074074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45987.534424074074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45987.534424074074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45987.534424074074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45987.534424074074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45987.534424074074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45987.534424074074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45987.534424074074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45987.534424074074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45987.534424074074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45987.534424074074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45987.534424074074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45987.534424074074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45987.534424074074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45987.534424074074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45987.534424074074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45987.534424074074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45987.534424074074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45987.534424074074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45987.534424074074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45987.534424074074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45987.534424074074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45987.534424074074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45987.534424074074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45987.534424074074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45987.534424074074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45987.534424074074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45987.534424074074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45987.534424074074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45987.534424074074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45987.534424074074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45987.534424074074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45987.534424074074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45987.534424074074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45987.534424074074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45987.534424074074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45987.534424074074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45987.534424074074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45987.534424074074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45987.534424074074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45987.534424074074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45987.534424074074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45987.534424074074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45987.534424074074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45987.534424074074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45987.534424074074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45987.534424074074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45987.534424074074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45987.534424074074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45987.534424074074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45987.534424074074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45987.534424074074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45987.534424074074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45987.534424074074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45987.534424074074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45987.534424074074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45987.534424074074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45987.534424074074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45987.534424074074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45987.534424074074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45987.534424074074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45987.534424074074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45987.534424074074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45987.534424074074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45987.534424074074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45987.534424074074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45987.534424074074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45987.534424074074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45987.534424074074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45987.534424074074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45987.534424074074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45987.534424074074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45987.534424074074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45987.534424074074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45987.534424074074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45987.534424074074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45987.534424074074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45987.534424074074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45987.534424074074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45987.534424074074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45987.534424074074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45987.534424074074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45987.534424074074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45987.534424074074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45987.534424074074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45987.534424074074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45987.534424074074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45987.534424074074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45987.534424074074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45987.534424074074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45987.534424074074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45987.534424074074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45987.534424074074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45987.534424074074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45987.534424074074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45987.534424074074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45987.534424074074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45987.534424074074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45987.534424074074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45987.534424074074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45987.534424074074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45987.534424074074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45987.534424074074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45987.534424074074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45987.534424074074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45987.534424074074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45987.534424074074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45987.534424074074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45987.534424074074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45987.534424074074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45987.534424074074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45987.534424074074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45987.534424074074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45987.534424074074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45987.534424074074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45987.534424074074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45987.534424074074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45987.534424074074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45987.534424074074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45987.534424074074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45987.534424074074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45987.534424074074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45987.534424074074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45987.534424074074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45987.534424074074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45987.534424074074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45987.534424074074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45987.534424074074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45987.534424074074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45987.534424074074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45987.534424074074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45987.534424074074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45987.534424074074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45987.534424074074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45987.534424074074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45987.534424074074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45987.534424074074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45987.534424074074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45987.534424074074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45987.534424074074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45987.534424074074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45987.534424074074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45987.534424074074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45987.534424074074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45987.534424074074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45987.534424074074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45987.534424074074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45987.534424074074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45987.534424074074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45987.534424074074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45987.534424074074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45987.534424074074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45987.534424074074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45987.534424074074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45987.534424074074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45987.534424074074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45987.534424074074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45987.534424074074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45987.534424074074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45987.534424074074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45987.534424074074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45987.534424074074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45987.534424074074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45987.534424074074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45987.534424074074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45987.534424074074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45987.534424074074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45987.534424074074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45987.534424074074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45987.534424074074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45987.534424074074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45987.534424074074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45987.534424074074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45987.534424074074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45987.534424074074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45987.534424074074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45987.534424074074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45987.534424074074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45987.534424074074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45987.534424074074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45987.534424074074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45987.534424074074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45987.534424074074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45987.534424074074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45987.534424074074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45987.534424074074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45987.534424074074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45987.534424074074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45987.534424074074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45987.534424074074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45987.534424074074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45987.534424074074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45987.534424074074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45987.534424074074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45987.534424074074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45987.534424074074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45987.534424074074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45987.534424074074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45987.534424074074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45987.534424074074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45987.534424074074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45987.534424074074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45987.534424074074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45987.534424074074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45987.534424074074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45987.534424074074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45987.534424074074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45987.534424074074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45987.534424074074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45987.534424074074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45987.534424074074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45987.534424074074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45987.534424074074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45987.534424074074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45987.534424074074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45987.534424074074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45987.534424074074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45987.534424074074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45987.534424074074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45987.534424074074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45987.534424074074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45987.534424074074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45987.534424074074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45987.534424074074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45987.534424074074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45987.534424074074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45987.534424074074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45987.534424074074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45987.534424074074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45987.534424074074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45987.534424074074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45987.534424074074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45987.534424074074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45987.534424074074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45987.534424074074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45987.534424074074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45987.534424074074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45987.534424074074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45987.534424074074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45987.534424074074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45987.534424074074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45987.534424074074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45987.534424074074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45987.534424074074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45987.534424074074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45987.534424074074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45987.534424074074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45987.534424074074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45987.534424074074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45987.534424074074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45987.534424074074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45987.534424074074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45987.534424074074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45987.534424074074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45987.534424074074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45987.534424074074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45987.534424074074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45987.534424074074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45987.534424074074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45987.534424074074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45987.534424074074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45987.534424074074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45987.534424074074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45987.534424074074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45987.534424074074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45987.534424074074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45987.534424074074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45987.534424074074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45987.534424074074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45987.534424074074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45987.534424074074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45987.534424074074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45987.534424074074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45987.534424074074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45987.534424074074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45987.534424074074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45987.534424074074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45987.534424074074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45987.534424074074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45987.534424074074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45987.534424074074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45987.534424074074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45987.534424074074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45987.534424074074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45987.534424074074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45987.534424074074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45987.534424074074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45987.534424074074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45987.534424074074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45987.534424074074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45987.534424074074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45987.534424074074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45987.534424074074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45987.534424074074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45987.534424074074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45987.534424074074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45987.534424074074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45987.534424074074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45987.534424074074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45987.534424074074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45987.534424074074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45987.534424074074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45987.534424074074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45987.534424074074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45987.534424074074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45987.534424074074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45987.534424074074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45987.534424074074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45987.534424074074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45987.534424074074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45987.534424074074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45987.534424074074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45987.534424074074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45987.534424074074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45987.534424074074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45987.534424074074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45987.534424074074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45987.534424074074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45987.534424074074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45987.534424074074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45987.534424074074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45987.534424074074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45987.534424074074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45987.534424074074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45987.534424074074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45987.534424074074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45987.534424074074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45987.534424074074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45987.534424074074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45987.534424074074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45987.534424074074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45987.534424074074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45987.534424074074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45987.534424074074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45987.534424074074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45987.534424074074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45987.534424074074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45987.534424074074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45987.534424074074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45987.534424074074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45987.534424074074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45987.534424074074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45987.534424074074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45987.534424074074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45987.534424074074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45987.534424074074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45987.534424074074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45987.534424074074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45987.534424074074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45987.534424074074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45987.534424074074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45987.534424074074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45987.534424074074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45987.534424074074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45987.534424074074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45987.534424074074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45987.534424074074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45987.534424074074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45987.534424074074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45987.534424074074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45987.534424074074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45987.534424074074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45987.534424074074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45987.534424074074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45987.534424074074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45987.534424074074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45987.534424074074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45987.534424074074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45987.534424074074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45987.534424074074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45987.534424074074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45987.534424074074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45987.534424074074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45987.534424074074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45987.534424074074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45987.534424074074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45987.534424074074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45987.534424074074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45987.534424074074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45987.534424074074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45987.534424074074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45987.534424074074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45987.534424074074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45987.534424074074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45987.534424074074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45987.534424074074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45987.534424074074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45987.534424074074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45987.534424074074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45987.534424074074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45987.534424074074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45987.534424074074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45987.534424074074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45987.534424074074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45987.534424074074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45987.534424074074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45987.534424074074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45987.534424074074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45987.534424074074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45987.534424074074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45987.534424074074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45987.534424074074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45987.534424074074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45987.534424074074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45987.534424074074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45987.534424074074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45987.534424074074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45987.534424074074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45987.534424074074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45987.534424074074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45987.534424074074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45987.534424074074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45987.534424074074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45987.534424074074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45987.534424074074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45987.534424074074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45987.534424074074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45987.534424074074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45987.534424074074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45987.534424074074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45987.534424074074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45987.534424074074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45987.534424074074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45987.534424074074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45987.534424074074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45987.534424074074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45987.534424074074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45987.534424074074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45987.534424074074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45987.534424074074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45987.534424074074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45987.534424074074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45987.534424074074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45987.534424074074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45987.534424074074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45987.534424074074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45987.534424074074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45987.534424074074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45987.534424074074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45987.534424074074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45987.534424074074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45987.534424074074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45987.534424074074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45987.534424074074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45987.534424074074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45987.534424074074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45987.534424074074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45987.534424074074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45987.534424074074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45987.534424074074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45987.534424074074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45987.534424074074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45987.534424074074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45987.534424074074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45987.534424074074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45987.534424074074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45987.534424074074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45987.534424074074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45987.534424074074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45987.534424074074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45987.534424074074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45987.534424074074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45987.534424074074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45987.534424074074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45987.534424074074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45987.534424074074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45987.534424074074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45987.534424074074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45987.534424074074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45987.534424074074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45987.534424074074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45987.534424074074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45987.534424074074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45987.534424074074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45987.534424074074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45987.534424074074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45987.534424074074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45987.534424074074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45987.534424074074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45987.534424074074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45987.534424074074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45987.534424074074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45987.534424074074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45987.534424074074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45987.534424074074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45987.534424074074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45987.534424074074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45987.534424074074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45987.534424074074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45987.534424074074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45987.534424074074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45987.534424074074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45987.534424074074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45987.534424074074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45987.534424074074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45987.534424074074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45987.534424074074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45987.534424074074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45987.534424074074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45987.534424074074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45987.534424074074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45987.534424074074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45987.534424074074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45987.534424074074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45987.534424074074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45987.534424074074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45987.534424074074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45987.534424074074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45987.534424074074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45987.534424074074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45987.534424074074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45987.534424074074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45987.534424074074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45987.534424074074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45987.534424074074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45987.534424074074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45987.534424074074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45987.534424074074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45987.534424074074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45987.534424074074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45987.534424074074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45987.534424074074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45987.534424074074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45987.534424074074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45987.534424074074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45987.534424074074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45987.534424074074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45987.534424074074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45987.534424074074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45987.534424074074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45987.534424074074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45987.534424074074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45987.534424074074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45987.534424074074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45987.534424074074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45987.534424074074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45987.534424074074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45987.534424074074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45987.534424074074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45987.534424074074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45987.534424074074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45987.534424074074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45987.534424074074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45987.534424074074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45987.534424074074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45987.534424074074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45987.534424074074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45987.534424074074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45987.534424074074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45987.534424074074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45987.534424074074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45987.534424074074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45987.534424074074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45987.534424074074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45987.534424074074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45987.534424074074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45987.534424074074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45987.534424074074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45987.534424074074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45987.534424074074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45987.534424074074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45987.534424074074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45987.534424074074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45987.534424074074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45987.534424074074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45987.534424074074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45987.534424074074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45987.534424074074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45987.534424074074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45987.534424074074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45987.534424074074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45987.534424074074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45987.534424074074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45987.534424074074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45987.534424074074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45987.534424074074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45987.534424074074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45987.534424074074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45987.534424074074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45987.534424074074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45987.534424074074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45987.534424074074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45987.534424074074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45987.534424074074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45987.534424074074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45987.534424074074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45987.534424074074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45987.534424074074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45987.534424074074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45987.534424074074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45987.534424074074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45987.534424074074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45987.534424074074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45987.534424074074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45987.534424074074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45987.534424074074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45987.534424074074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45987.534424074074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45987.534424074074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45987.534424074074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45987.534424074074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45987.534424074074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45987.534424074074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45987.534424074074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45987.534424074074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45987.534424074074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45987.534424074074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45987.534424074074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45987.534424074074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45987.534424074074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45987.534424074074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45987.534424074074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45987.534424074074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45987.534424074074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45987.534424074074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45987.534424074074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45987.534424074074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45987.534424074074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45987.534424074074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45987.534424074074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45987.534424074074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45987.534424074074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45987.534424074074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45987.534424074074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45987.534424074074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45987.534424074074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45987.534424074074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45987.534424074074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45987.534424074074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45987.534424074074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45987.534424074074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45987.534424074074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45987.534424074074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45987.534424074074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45987.534424074074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45987.534424074074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45987.534424074074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45987.534424074074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45987.534424074074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45987.534424074074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45987.534424074074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45987.534424074074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45987.534424074074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45987.534424074074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45987.534424074074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45987.534424074074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45987.534424074074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45987.534424074074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45987.534424074074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45987.534424074074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45987.534424074074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45987.534424074074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45987.534424074074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45987.534424074074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45987.534424074074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45987.534424074074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45987.534424074074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45987.534424074074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45987.534424074074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45987.534424074074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45987.534424074074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45987.534424074074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45987.534424074074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45987.534424074074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45987.534424074074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45987.534424074074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45987.534424074074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45987.534424074074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45987.534424074074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45987.534424074074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45987.534424074074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45987.534424074074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45987.534424074074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45987.534424074074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45987.534424074074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45987.534424074074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45987.534424074074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45987.534424074074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45987.534424074074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45987.534424074074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45987.534424074074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45987.534424074074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45987.534424074074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45987.534424074074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45987.534424074074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45987.534424074074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45987.534424074074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45987.534424074074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45987.534424074074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45987.534424074074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45987.534424074074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45987.534424074074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45987.534424074074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45987.534424074074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45987.534424074074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45987.534424074074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45987.534424074074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45987.534424074074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45987.534424074074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45987.534424074074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45987.534424074074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45987.534424074074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45987.534424074074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45987.534424074074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45987.534424074074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45987.534424074074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45987.534424074074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45987.534424074074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45987.534424074074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45987.534424074074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45987.534424074074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45987.534424074074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45987.534424074074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45987.534424074074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45987.534424074074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45987.534424074074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45987.534424074074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45987.534424074074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45987.534424074074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45987.534424074074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45987.534424074074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45987.534424074074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45987.534424074074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45987.534424074074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45987.534424074074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45987.534424074074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45987.534424074074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45987.534424074074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45987.534424074074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45987.534424074074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45987.534424074074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45987.534424074074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45987.534424074074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45987.534424074074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45987.534424074074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45987.534424074074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45987.534424074074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45987.534424074074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45987.534424074074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45987.534424074074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45987.534424074074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45987.534424074074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45987.534424074074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45987.534424074074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45987.534424074074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45987.534424074074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45987.534424074074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45987.534424074074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45987.534424074074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45987.534424074074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45987.534424074074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45987.534424074074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45987.534424074074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45987.534424074074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45987.534424074074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45987.534424074074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45987.534424074074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45987.534424074074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45987.534424074074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45987.534424074074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45987.534424074074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45987.534424074074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45987.534424074074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45987.534424074074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45987.534424074074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45987.534424074074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45987.534424074074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45987.534424074074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45987.534424074074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45987.534424074074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45987.534424074074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45987.534424074074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45987.534424074074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45987.534424074074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45987.534424074074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45987.534424074074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45987.534424074074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45987.534424074074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45987.534424074074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45987.534424074074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45987.534424074074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45987.534424074074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45987.534424074074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45987.534424074074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45987.534424074074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45987.534424074074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45987.534424074074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45987.534424074074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45987.534424074074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45987.534424074074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45987.534424074074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45987.534424074074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45987.534424074074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45987.534424074074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45987.534424074074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45987.534424074074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45987.534424074074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45987.534424074074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45987.534424074074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45987.534424074074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45987.534424074074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45987.534424074074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45987.534424074074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45987.534424074074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45987.534424074074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45987.534424074074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45987.534424074074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45987.534424074074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45987.534424074074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45987.534424074074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45987.534424074074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45987.534424074074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45987.534424074074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45987.534424074074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45987.534424074074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45987.534424074074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45987.534424074074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45987.534424074074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45987.534424074074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45987.534424074074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45987.534424074074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45987.534424074074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45987.534424074074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45987.534424074074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45987.534424074074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45987.534424074074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45987.534424074074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45987.534424074074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45987.534424074074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45987.534424074074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45987.534424074074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45987.534424074074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45987.534424074074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45987.534424074074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45987.534424074074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45987.534424074074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45987.534424074074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45987.534424074074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45987.534424074074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45987.534424074074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45987.534424074074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45987.534424074074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45987.534424074074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45987.534424074074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45987.534424074074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45987.534424074074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45987.534424074074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45987.534424074074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45987.534424074074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45987.534424074074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45987.534424074074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45987.534424074074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45987.534424074074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45987.534424074074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45987.534424074074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45987.534424074074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45987.534424074074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45987.534424074074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45987.534424074074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45987.534424074074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45987.534424074074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45987.534424074074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45987.534424074074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45987.534424074074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45987.534424074074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45987.534424074074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45987.534424074074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45987.534424074074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45987.534424074074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45987.534424074074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45987.534424074074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45987.534424074074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45987.534424074074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45987.534424074074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45987.534424074074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45987.534424074074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45987.534424074074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45987.534424074074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45987.534424074074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45987.534424074074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45987.534424074074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45987.534424074074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45987.534424074074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45987.534424074074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45987.534424074074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45987.534424074074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45987.534424074074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45987.534424074074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45987.534424074074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45987.534424074074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45987.534424074074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45987.534424074074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45987.534424074074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45987.534424074074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45987.534424074074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45987.534424074074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45987.534424074074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45987.534424074074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45987.534424074074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45987.534424074074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45987.534424074074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45987.534424074074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45987.534424074074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45987.534424074074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45987.534424074074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45987.534424074074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45987.534424074074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45987.534424074074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45987.534424074074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45987.534424074074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45987.534424074074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45987.534424074074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45987.534424074074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45987.534424074074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45987.534424074074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45987.534424074074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45987.534424074074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45987.534424074074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45987.534424074074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45987.534424074074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45987.534424074074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45987.534424074074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45987.534424074074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45987.534424074074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45987.534424074074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45987.534424074074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45987.534424074074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45987.534424074074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45987.534424074074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45987.534424074074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45987.534424074074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45987.534424074074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45987.534424074074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45987.534424074074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45987.534424074074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45987.534424074074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45987.534424074074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45987.534424074074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45987.534424074074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45987.534424074074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45987.534424074074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45987.534424074074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45987.534424074074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45987.534424074074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45987.534424074074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45987.534424074074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45987.534424074074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45987.534424074074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45987.534424074074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45987.534424074074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45987.534424074074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45987.534424074074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45987.534424074074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45987.534424074074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45987.534424074074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45987.534424074074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45987.534424074074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45987.534424074074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45987.534424074074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45987.534424074074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45987.534424074074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45987.534424074074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45987.534424074074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45987.534424074074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45987.534424074074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45987.534424074074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45987.534424074074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45987.534424074074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45987.534424074074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45987.534424074074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45987.534424074074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45987.534424074074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45987.534424074074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45987.534424074074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45987.534424074074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45987.534424074074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45987.534424074074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45987.534424074074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45987.534424074074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45987.534424074074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45987.534424074074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45987.534424074074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45987.534424074074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45987.534424074074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45987.534424074074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45987.534424074074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45987.534424074074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45987.534424074074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45987.534424074074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45987.534424074074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45987.534424074074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45987.534424074074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45987.534424074074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45987.534424074074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45987.534424074074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45987.534424074074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45987.534424074074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45987.534424074074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45987.534424074074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45987.534424074074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45987.534424074074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45987.534424074074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45987.534424074074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45987.534424074074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45987.534424074074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45987.534424074074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45987.534424074074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45987.534424074074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45987.534424074074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45987.534424074074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45987.534424074074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45987.534424074074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45987.534424074074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45987.534424074074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45987.534424074074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45987.534424074074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45987.534424074074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45987.534424074074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45987.534424074074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45987.534424074074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45987.534424074074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45987.534424074074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45987.534424074074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45987.534424074074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45987.534424074074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45987.534424074074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45987.534424074074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45987.534424074074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45987.534424074074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45987.534424074074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45987.534424074074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45987.534424074074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45987.534424074074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45987.534424074074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45987.534424074074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45987.534424074074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45987.534424074074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45987.534424074074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45987.534424074074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45987.534424074074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45987.534424074074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45987.534424074074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45987.534424074074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45987.534424074074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45987.534424074074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45987.534424074074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45987.534424074074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45987.534424074074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45987.534424074074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45987.534424074074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45987.534424074074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45987.534424074074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45987.534424074074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45987.534424074074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45987.534424074074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45987.534424074074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284.053706481478</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R4</v>
      </c>
      <c r="C3" s="90">
        <v>1</v>
      </c>
      <c r="D3" s="88" t="s">
        <v>35148</v>
      </c>
      <c r="E3" s="91" t="s">
        <v>39021</v>
      </c>
      <c r="F3" s="92"/>
      <c r="G3" s="93">
        <f t="shared" ref="G3:G37" ca="1" si="0">IFERROR(NOW()-F3,"")</f>
        <v>45987.534424074074</v>
      </c>
      <c r="H3" s="92">
        <v>45987.471365740741</v>
      </c>
      <c r="I3" s="110" t="str">
        <f>IFERROR(VLOOKUP(D3,DB!A:F,6,0),"")</f>
        <v>Generator-SG</v>
      </c>
      <c r="J3" s="110" t="str">
        <f>IFERROR(VLOOKUP(D3,DB!A:G,7,0),"")</f>
        <v>Dead</v>
      </c>
      <c r="K3" s="94"/>
      <c r="L3" s="88" t="str">
        <f>IFERROR(VLOOKUP(D3,DB!A:I,9,0),"")</f>
        <v>Latis</v>
      </c>
    </row>
    <row r="4" spans="1:16" ht="15" customHeight="1">
      <c r="A4" s="110"/>
      <c r="B4" s="110" t="str">
        <f>IFERROR(VLOOKUP(D5,DB!A:K,11,0),"")</f>
        <v/>
      </c>
      <c r="C4" s="90"/>
      <c r="D4" s="147"/>
      <c r="E4" s="91"/>
      <c r="F4" s="92"/>
      <c r="G4" s="93">
        <f t="shared" ca="1" si="0"/>
        <v>45987.534424074074</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45987.534424074074</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45987.534424074074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45987.534424074074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45987.534424074074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45987.534424074074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45987.534424074074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45987.534424074074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45987.534424074074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45987.534424074074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45987.534424074074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45987.534424074074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45987.534424074074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45987.534424074074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45987.534424074074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45987.534424074074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45987.534424074074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45987.534424074074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45987.534424074074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45987.534424074074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45987.534424074074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45987.534424074074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45987.534424074074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45987.534424074074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45987.534424074074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45987.534424074074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45987.534424074074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45987.534424074074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45987.534424074074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45987.534424074074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45987.534424074074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45987.534424074074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45987.534424074074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45987.534424074074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45987.534424074074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45987.534424074074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45987.534424074074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45987.534424074074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45987.534424074074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45987.534424074074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45987.534424074074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45987.534424074074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45987.534424074074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45987.534424074074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45987.534424074074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45987.534424074074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45987.534424074074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45987.534424074074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45987.534424074074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45987.534424074074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45987.534424074074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45987.534424074074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45987.534424074074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45987.534424074074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45987.534424074074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45987.534424074074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45987.534424074074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45987.534424074074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45987.534424074074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45987.534424074074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45987.534424074074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45987.534424074074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45987.534424074074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45987.534424074074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45987.534424074074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45987.534424074074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45987.534424074074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45987.534424074074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45987.534424074074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45987.534424074074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45987.534424074074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45987.534424074074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45987.534424074074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45987.534424074074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45987.534424074074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45987.534424074074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45987.534424074074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45987.534424074074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45987.534424074074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45987.534424074074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45987.534424074074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45987.534424074074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45987.534424074074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45987.534424074074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45987.534424074074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45987.534424074074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45987.534424074074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45987.534424074074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45987.534424074074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45987.534424074074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45987.534424074074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45987.534424074074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45987.534424074074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45987.534424074074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45987.534424074074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45987.534424074074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45987.534424074074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45987.534424074074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45987.534424074074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45987.534424074074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45987.534424074074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45987.534424074074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45987.534424074074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45987.534424074074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45987.534424074074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45987.534424074074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45987.534424074074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45987.534424074074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45987.534424074074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45987.534424074074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45987.534424074074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45987.534424074074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45987.534424074074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45987.534424074074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45987.534424074074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45987.534424074074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45987.534424074074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45987.534424074074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45987.534424074074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45987.534424074074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45987.534424074074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45987.534424074074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45987.534424074074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45987.534424074074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45987.534424074074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45987.534424074074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45987.534424074074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45987.534424074074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45987.534424074074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45987.534424074074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45987.534424074074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45987.534424074074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45987.534424074074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45987.534424074074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45987.534424074074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45987.534424074074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45987.534424074074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45987.534424074074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45987.534424074074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45987.534424074074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45987.534424074074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45987.534424074074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45987.534424074074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45987.534424074074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45987.534424074074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45987.534424074074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45987.534424074074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45987.534424074074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45987.534424074074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45987.534424074074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45987.534424074074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45987.534424074074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45987.534424074074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45987.534424074074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45987.534424074074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45987.534424074074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45987.534424074074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45987.534424074074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45987.534424074074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45987.534424074074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45987.534424074074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45987.534424074074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45987.534424074074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45987.534424074074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45987.534424074074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45987.534424074074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45987.534424074074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45987.534424074074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45987.534424074074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45987.534424074074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45987.534424074074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45987.534424074074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45987.534424074074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45987.534424074074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45987.534424074074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45987.534424074074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45987.534424074074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45987.534424074074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45987.534424074074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45987.534424074074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45987.534424074074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45987.534424074074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45987.534424074074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45987.534424074074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45987.534424074074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45987.534424074074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45987.534424074074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45987.534424074074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45987.534424074074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45987.534424074074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45987.534424074074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45987.534424074074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45987.534424074074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45987.534424074074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45987.534424074074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45987.534424074074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45987.534424074074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45987.534424074074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45987.534424074074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45987.534424074074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45987.534424074074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45987.534424074074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45987.534424074074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45987.534424074074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45987.534424074074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45987.534424074074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45987.534424074074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45987.534424074074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45987.534424074074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45987.534424074074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45987.534424074074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45987.534424074074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45987.534424074074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45987.534424074074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45987.534424074074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45987.534424074074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45987.534424074074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45987.534424074074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45987.534424074074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45987.534424074074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45987.534424074074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45987.534424074074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45987.534424074074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45987.534424074074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45987.534424074074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45987.534424074074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45987.534424074074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45987.534424074074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45987.534424074074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45987.534424074074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45987.534424074074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45987.534424074074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45987.534424074074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45987.534424074074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45987.534424074074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45987.534424074074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45987.534424074074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45987.534424074074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45987.534424074074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45987.534424074074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45987.534424074074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45987.534424074074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45987.534424074074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45987.534424074074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45987.534424074074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45987.534424074074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45987.534424074074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45987.534424074074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45987.534424074074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45987.534424074074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45987.534424074074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45987.534424074074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45987.534424074074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45987.534424074074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45987.534424074074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45987.534424074074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45987.534424074074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45987.534424074074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45987.534424074074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45987.534424074074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45987.534424074074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45987.534424074074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45987.534424074074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45987.534424074074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45987.534424074074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45987.534424074074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45987.534424074074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45987.534424074074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45987.534424074074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45987.534424074074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45987.534424074074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45987.534424074074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45987.534424074074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45987.534424074074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45987.534424074074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45987.534424074074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45987.534424074074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45987.534424074074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45987.534424074074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45987.534424074074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45987.534424074074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45987.534424074074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45987.534424074074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45987.534424074074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45987.534424074074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45987.534424074074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45987.534424074074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45987.534424074074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45987.534424074074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45987.534424074074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45987.534424074074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45987.534424074074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45987.534424074074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45987.534424074074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45987.534424074074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45987.534424074074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45987.534424074074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45987.534424074074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45987.534424074074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45987.534424074074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45987.534424074074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45987.534424074074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45987.534424074074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45987.534424074074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45987.534424074074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45987.534424074074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45987.534424074074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45987.534424074074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45987.534424074074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45987.534424074074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45987.534424074074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45987.534424074074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45987.534424074074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45987.534424074074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45987.534424074074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45987.534424074074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45987.534424074074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45987.534424074074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45987.534424074074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45987.534424074074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45987.534424074074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45987.534424074074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45987.534424074074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45987.534424074074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45987.534424074074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45987.534424074074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45987.534424074074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45987.534424074074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45987.534424074074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45987.534424074074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45987.534424074074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45987.534424074074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45987.534424074074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45987.534424074074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45987.534424074074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45987.534424074074</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95.702363888885884</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61.345546759257559</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38.873312962961791</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6.1611254629606265</v>
      </c>
      <c r="H5" s="119">
        <v>45981.360798611109</v>
      </c>
      <c r="I5" s="106" t="str">
        <f>IFERROR(VLOOKUP(D5,DB!A:F,6,0),"")</f>
        <v>SCECO</v>
      </c>
      <c r="J5" s="106" t="str">
        <f>IFERROR(VLOOKUP(D5,DB!A:G,7,0),"")</f>
        <v>Dead</v>
      </c>
      <c r="K5" s="106" t="s">
        <v>39128</v>
      </c>
      <c r="L5" s="106" t="str">
        <f>IFERROR(VLOOKUP(D5,DB!A:I,9,0),"")</f>
        <v>Latis</v>
      </c>
    </row>
    <row r="6" spans="1:13" s="39" customFormat="1">
      <c r="A6" s="37"/>
      <c r="B6" s="37" t="str">
        <f>IFERROR(VLOOKUP(D6,DB!A:K,11,0),"")</f>
        <v/>
      </c>
      <c r="C6" s="37"/>
      <c r="D6" s="37"/>
      <c r="E6" s="37"/>
      <c r="F6" s="38"/>
      <c r="G6" s="108">
        <f ca="1">IFERROR(NOW()-F6,"")</f>
        <v>45987.534424074074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45987.534424074074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45987.534424074074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45987.534424074074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45987.534424074074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45987.534424074074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45987.534424074074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45987.534424074074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45987.534424074074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45987.534424074074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45987.534424074074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45987.534424074074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45987.534424074074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45987.534424074074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45987.534424074074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45987.534424074074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45987.534424074074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45987.534424074074</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45987.534424074074</v>
      </c>
      <c r="H2"/>
      <c r="I2"/>
      <c r="J2" s="124" t="str">
        <f>IFERROR(VLOOKUP(D2,DB!A:G,7,0),"")</f>
        <v/>
      </c>
      <c r="K2" s="127"/>
      <c r="L2" s="128" t="str">
        <f>IFERROR(VLOOKUP(D2,DB!A:I,9,0),"")</f>
        <v/>
      </c>
    </row>
    <row r="3" spans="1:16382" ht="31.5" customHeight="1">
      <c r="A3"/>
      <c r="B3"/>
      <c r="C3" s="125"/>
      <c r="D3" s="122"/>
      <c r="E3" s="106"/>
      <c r="F3"/>
      <c r="G3" s="72">
        <f ca="1">IFERROR(NOW()-F3,"-")</f>
        <v>45987.534424074074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45987.534424074074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45987.534424074074</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45987.534424074074</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45987.534424074074</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45987.534424074074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45987.534424074074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45987.534424074074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45987.534424074074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45987.534424074074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45987.534424074074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45987.534424074074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45987.534424074074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45987.534424074074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45987.534424074074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45987.534424074074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45987.534424074074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45987.534424074074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45987.534424074074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45987.534424074074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45987.534424074074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45987.534424074074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45987.534424074074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45987.534424074074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45987.534424074074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45987.534424074074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45987.534424074074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45987.534424074074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45987.534424074074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45987.534424074074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45987.534424074074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45987.534424074074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45987.534424074074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45987.534424074074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45987.534424074074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45987.534424074074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45987.534424074074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45987.534424074074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45987.534424074074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45987.534424074074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45987.534424074074</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